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eku\Desktop\Aktualizace ORG formulářů červenec 2023\"/>
    </mc:Choice>
  </mc:AlternateContent>
  <xr:revisionPtr revIDLastSave="0" documentId="8_{CF215484-FF9E-4470-B771-9AE103B12E32}" xr6:coauthVersionLast="47" xr6:coauthVersionMax="47" xr10:uidLastSave="{00000000-0000-0000-0000-000000000000}"/>
  <workbookProtection workbookAlgorithmName="SHA-512" workbookHashValue="KjopqJluMuywuELc8qLH9/cdUrzA3nD7gxTOhJ9ycMpzN2wCrx5Hu4nHqjPrFm/EG8+IwqAo15fvqsj10Smr8A==" workbookSaltValue="/DC98R3hAu/Y8T0NnUm2WQ==" workbookSpinCount="100000" lockStructure="1"/>
  <bookViews>
    <workbookView xWindow="-120" yWindow="-120" windowWidth="29040" windowHeight="17640" xr2:uid="{500218BD-C2EC-48D9-9971-029076B9D262}"/>
  </bookViews>
  <sheets>
    <sheet name="1. část" sheetId="1" r:id="rId1"/>
    <sheet name="Známka na body" sheetId="4" state="hidden" r:id="rId2"/>
    <sheet name="Číselníky" sheetId="3" state="hidden" r:id="rId3"/>
    <sheet name="2. část" sheetId="2" r:id="rId4"/>
  </sheets>
  <definedNames>
    <definedName name="_xlnm.Print_Area" localSheetId="0">'1. část'!$A$1:$R$42</definedName>
    <definedName name="_xlnm.Print_Area" localSheetId="3">'2. část'!$A$1:$K$53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1" l="1"/>
  <c r="U39" i="1"/>
  <c r="T39" i="1"/>
  <c r="V36" i="1"/>
  <c r="U36" i="1"/>
  <c r="T36" i="1"/>
  <c r="V35" i="1"/>
  <c r="U35" i="1"/>
  <c r="W35" i="1" s="1"/>
  <c r="X35" i="1" s="1"/>
  <c r="N35" i="1" s="1"/>
  <c r="T35" i="1"/>
  <c r="V34" i="1"/>
  <c r="U34" i="1"/>
  <c r="T34" i="1"/>
  <c r="V33" i="1"/>
  <c r="U33" i="1"/>
  <c r="T33" i="1"/>
  <c r="V32" i="1"/>
  <c r="U32" i="1"/>
  <c r="T32" i="1"/>
  <c r="V30" i="1"/>
  <c r="V31" i="1"/>
  <c r="T31" i="1"/>
  <c r="U31" i="1"/>
  <c r="U30" i="1"/>
  <c r="T30" i="1"/>
  <c r="V29" i="1"/>
  <c r="U29" i="1"/>
  <c r="T29" i="1"/>
  <c r="V28" i="1"/>
  <c r="U28" i="1"/>
  <c r="T28" i="1"/>
  <c r="T27" i="1"/>
  <c r="U27" i="1"/>
  <c r="V27" i="1"/>
  <c r="V25" i="1"/>
  <c r="U25" i="1"/>
  <c r="T25" i="1"/>
  <c r="V24" i="1"/>
  <c r="U24" i="1"/>
  <c r="T24" i="1"/>
  <c r="V21" i="1"/>
  <c r="U21" i="1"/>
  <c r="T21" i="1"/>
  <c r="U20" i="1"/>
  <c r="T20" i="1"/>
  <c r="V19" i="1"/>
  <c r="V20" i="1"/>
  <c r="U19" i="1"/>
  <c r="T19" i="1"/>
  <c r="V18" i="1"/>
  <c r="U18" i="1"/>
  <c r="T18" i="1"/>
  <c r="V17" i="1"/>
  <c r="U17" i="1"/>
  <c r="W17" i="1" s="1"/>
  <c r="X17" i="1" s="1"/>
  <c r="N17" i="1" s="1"/>
  <c r="T17" i="1"/>
  <c r="V16" i="1"/>
  <c r="U16" i="1"/>
  <c r="T16" i="1"/>
  <c r="V26" i="1"/>
  <c r="T26" i="1"/>
  <c r="U26" i="1"/>
  <c r="J37" i="1"/>
  <c r="K37" i="1"/>
  <c r="C2" i="2"/>
  <c r="C1" i="2"/>
  <c r="F13" i="4"/>
  <c r="G13" i="4" s="1"/>
  <c r="F12" i="4"/>
  <c r="G12" i="4" s="1"/>
  <c r="F11" i="4"/>
  <c r="G11" i="4" s="1"/>
  <c r="F5" i="4"/>
  <c r="G5" i="4" s="1"/>
  <c r="F4" i="4"/>
  <c r="G4" i="4" s="1"/>
  <c r="F3" i="4"/>
  <c r="G3" i="4" s="1"/>
  <c r="L39" i="1"/>
  <c r="M39" i="1" s="1"/>
  <c r="I37" i="1"/>
  <c r="F37" i="1"/>
  <c r="E37" i="1"/>
  <c r="D37" i="1"/>
  <c r="D22" i="1"/>
  <c r="E22" i="1"/>
  <c r="F22" i="1"/>
  <c r="K22" i="1"/>
  <c r="J22" i="1"/>
  <c r="I22" i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P11" i="3"/>
  <c r="T11" i="3" s="1"/>
  <c r="G36" i="1"/>
  <c r="H36" i="1" s="1"/>
  <c r="G39" i="1"/>
  <c r="H39" i="1" s="1"/>
  <c r="L36" i="1"/>
  <c r="M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L25" i="1"/>
  <c r="M25" i="1" s="1"/>
  <c r="G25" i="1"/>
  <c r="H25" i="1" s="1"/>
  <c r="L24" i="1"/>
  <c r="M24" i="1" s="1"/>
  <c r="G24" i="1"/>
  <c r="H24" i="1" s="1"/>
  <c r="L21" i="1"/>
  <c r="M21" i="1" s="1"/>
  <c r="G21" i="1"/>
  <c r="H21" i="1" s="1"/>
  <c r="L20" i="1"/>
  <c r="M20" i="1" s="1"/>
  <c r="G20" i="1"/>
  <c r="H20" i="1" s="1"/>
  <c r="L19" i="1"/>
  <c r="M19" i="1" s="1"/>
  <c r="G19" i="1"/>
  <c r="H19" i="1" s="1"/>
  <c r="L18" i="1"/>
  <c r="G18" i="1"/>
  <c r="G17" i="1"/>
  <c r="H17" i="1" s="1"/>
  <c r="L17" i="1"/>
  <c r="M17" i="1" s="1"/>
  <c r="L16" i="1"/>
  <c r="M16" i="1" s="1"/>
  <c r="G16" i="1"/>
  <c r="H16" i="1" s="1"/>
  <c r="W39" i="1" l="1"/>
  <c r="X39" i="1" s="1"/>
  <c r="N39" i="1" s="1"/>
  <c r="W32" i="1"/>
  <c r="X32" i="1" s="1"/>
  <c r="N32" i="1" s="1"/>
  <c r="W34" i="1"/>
  <c r="X34" i="1" s="1"/>
  <c r="N34" i="1" s="1"/>
  <c r="W31" i="1"/>
  <c r="X31" i="1" s="1"/>
  <c r="N31" i="1" s="1"/>
  <c r="W30" i="1"/>
  <c r="X30" i="1" s="1"/>
  <c r="N30" i="1" s="1"/>
  <c r="W21" i="1"/>
  <c r="X21" i="1" s="1"/>
  <c r="N21" i="1" s="1"/>
  <c r="W36" i="1"/>
  <c r="X36" i="1" s="1"/>
  <c r="N36" i="1" s="1"/>
  <c r="W33" i="1"/>
  <c r="X33" i="1" s="1"/>
  <c r="N33" i="1" s="1"/>
  <c r="W29" i="1"/>
  <c r="X29" i="1" s="1"/>
  <c r="N29" i="1" s="1"/>
  <c r="W28" i="1"/>
  <c r="X28" i="1" s="1"/>
  <c r="N28" i="1" s="1"/>
  <c r="W27" i="1"/>
  <c r="X27" i="1" s="1"/>
  <c r="N27" i="1" s="1"/>
  <c r="W26" i="1"/>
  <c r="X26" i="1" s="1"/>
  <c r="N26" i="1" s="1"/>
  <c r="W25" i="1"/>
  <c r="X25" i="1" s="1"/>
  <c r="N25" i="1" s="1"/>
  <c r="W24" i="1"/>
  <c r="W20" i="1"/>
  <c r="X20" i="1" s="1"/>
  <c r="N20" i="1" s="1"/>
  <c r="W19" i="1"/>
  <c r="X19" i="1" s="1"/>
  <c r="N19" i="1" s="1"/>
  <c r="W16" i="1"/>
  <c r="X16" i="1" s="1"/>
  <c r="N16" i="1" s="1"/>
  <c r="X24" i="1"/>
  <c r="W18" i="1"/>
  <c r="T37" i="1"/>
  <c r="U37" i="1"/>
  <c r="V22" i="1"/>
  <c r="U22" i="1"/>
  <c r="V37" i="1"/>
  <c r="T22" i="1"/>
  <c r="G14" i="4"/>
  <c r="G6" i="4"/>
  <c r="H18" i="1" s="1"/>
  <c r="H22" i="1" s="1"/>
  <c r="Q11" i="3"/>
  <c r="G37" i="1"/>
  <c r="M37" i="1"/>
  <c r="G22" i="1"/>
  <c r="L22" i="1"/>
  <c r="L37" i="1"/>
  <c r="R11" i="3"/>
  <c r="S11" i="3"/>
  <c r="U11" i="3"/>
  <c r="V11" i="3"/>
  <c r="H37" i="1"/>
  <c r="W37" i="1" l="1"/>
  <c r="W22" i="1"/>
  <c r="X37" i="1"/>
  <c r="N24" i="1"/>
  <c r="N37" i="1" s="1"/>
  <c r="M18" i="1"/>
  <c r="X18" i="1"/>
  <c r="U40" i="1"/>
  <c r="T40" i="1"/>
  <c r="V40" i="1"/>
  <c r="M22" i="1"/>
  <c r="M40" i="1" s="1"/>
  <c r="O22" i="1" s="1"/>
  <c r="H40" i="1"/>
  <c r="W40" i="1" l="1"/>
  <c r="X22" i="1"/>
  <c r="X40" i="1" s="1"/>
  <c r="N18" i="1"/>
  <c r="N22" i="1" s="1"/>
  <c r="N40" i="1" s="1"/>
  <c r="P22" i="1"/>
  <c r="Q22" i="1" s="1"/>
  <c r="O37" i="1"/>
  <c r="P37" i="1" s="1"/>
  <c r="Q37" i="1" s="1"/>
  <c r="O39" i="1"/>
  <c r="P39" i="1" s="1"/>
  <c r="Q39" i="1" s="1"/>
  <c r="Q42" i="1" l="1"/>
  <c r="O42" i="1"/>
</calcChain>
</file>

<file path=xl/sharedStrings.xml><?xml version="1.0" encoding="utf-8"?>
<sst xmlns="http://schemas.openxmlformats.org/spreadsheetml/2006/main" count="274" uniqueCount="230">
  <si>
    <t>1. část</t>
  </si>
  <si>
    <t>HODNOCENÍ KARIÉRNÍHO ROZVOJE</t>
  </si>
  <si>
    <t>Osobní číslo zaměstnance:</t>
  </si>
  <si>
    <t>Příjmení, jméno:</t>
  </si>
  <si>
    <t>Pracoviště:</t>
  </si>
  <si>
    <t>Výše pracovního úvazku:</t>
  </si>
  <si>
    <t>Sebehodnocení zaměstnancem</t>
  </si>
  <si>
    <t xml:space="preserve"> Hodnocení vedoucím - uvést pouze rozdílné údaje</t>
  </si>
  <si>
    <t>Výsledné hodnocení</t>
  </si>
  <si>
    <t>Druh práce:</t>
  </si>
  <si>
    <t>rok - 1</t>
  </si>
  <si>
    <t>rok - 2</t>
  </si>
  <si>
    <t>rok - 3</t>
  </si>
  <si>
    <t>celkem</t>
  </si>
  <si>
    <t>Celkový počet bodů</t>
  </si>
  <si>
    <t>SOUČET</t>
  </si>
  <si>
    <t xml:space="preserve">BODY </t>
  </si>
  <si>
    <t>BODY</t>
  </si>
  <si>
    <t>Skóre</t>
  </si>
  <si>
    <t>Rok 1</t>
  </si>
  <si>
    <t>Rok 2</t>
  </si>
  <si>
    <t>Rok 3</t>
  </si>
  <si>
    <t>Pedagogická činnost</t>
  </si>
  <si>
    <t xml:space="preserve"> pregraduální výuka</t>
  </si>
  <si>
    <t>objem výuky</t>
  </si>
  <si>
    <t>1 nebo 3 nebo 5 bodů</t>
  </si>
  <si>
    <t>kvalita výuky</t>
  </si>
  <si>
    <t>1 až 5 bodů</t>
  </si>
  <si>
    <t>hodnocení studenty (pokud je zaměstnanec hodnocen více než 10 studenty)</t>
  </si>
  <si>
    <t>známka</t>
  </si>
  <si>
    <t>kvalifikační práce</t>
  </si>
  <si>
    <t>počet</t>
  </si>
  <si>
    <t>výuka v DSP</t>
  </si>
  <si>
    <t>školitel</t>
  </si>
  <si>
    <t>počet studentů</t>
  </si>
  <si>
    <t>počet úspěšných obhajob</t>
  </si>
  <si>
    <t>Pedagogická činnost celkem</t>
  </si>
  <si>
    <t>%</t>
  </si>
  <si>
    <t>Vědecká, výzkumná a další tvůrčí činnost</t>
  </si>
  <si>
    <t>publikace knižní</t>
  </si>
  <si>
    <t>učebnice / monografie</t>
  </si>
  <si>
    <t>autor / editor</t>
  </si>
  <si>
    <t>kapitoly</t>
  </si>
  <si>
    <t>autor / spoluautor</t>
  </si>
  <si>
    <t>publikace časopisecké</t>
  </si>
  <si>
    <t>původní práce Q1</t>
  </si>
  <si>
    <t>první, poslední, koresp. autor</t>
  </si>
  <si>
    <t>spoluautor</t>
  </si>
  <si>
    <t>původní práce Q2</t>
  </si>
  <si>
    <t>původní práce Q3</t>
  </si>
  <si>
    <t>původní práce Q4</t>
  </si>
  <si>
    <t>citace</t>
  </si>
  <si>
    <t>dle WOS</t>
  </si>
  <si>
    <t>granty</t>
  </si>
  <si>
    <t>řešitel/spoluřešitel</t>
  </si>
  <si>
    <t>účast v řešitelském týmu</t>
  </si>
  <si>
    <t>Vědecká, výzkumná a další tvůrčí činnost celkem</t>
  </si>
  <si>
    <t>Ostatní činnosti</t>
  </si>
  <si>
    <t>Ostatní činnosti celkem</t>
  </si>
  <si>
    <t>souhrnně</t>
  </si>
  <si>
    <t>1-5 bodů</t>
  </si>
  <si>
    <t>Celkem bodů</t>
  </si>
  <si>
    <t>Známka</t>
  </si>
  <si>
    <t>Body</t>
  </si>
  <si>
    <t>Hodnocení zaměstnancem</t>
  </si>
  <si>
    <t>Rok</t>
  </si>
  <si>
    <t>A</t>
  </si>
  <si>
    <t>B</t>
  </si>
  <si>
    <t>C</t>
  </si>
  <si>
    <t>Celkem</t>
  </si>
  <si>
    <t>Hodnocení vedoucím</t>
  </si>
  <si>
    <t>Body 1a</t>
  </si>
  <si>
    <t>Body 1b</t>
  </si>
  <si>
    <t>Body 1c</t>
  </si>
  <si>
    <t>Body 1d</t>
  </si>
  <si>
    <t>Studenti 2a</t>
  </si>
  <si>
    <t>Obhajoby 2b</t>
  </si>
  <si>
    <t>Knihy 3a</t>
  </si>
  <si>
    <t>Kapitoly 3b</t>
  </si>
  <si>
    <t>Publikace časopisecké b2</t>
  </si>
  <si>
    <t>Citace b3</t>
  </si>
  <si>
    <t>Granty b4</t>
  </si>
  <si>
    <t>Druh práce</t>
  </si>
  <si>
    <t>Druh Práce</t>
  </si>
  <si>
    <t>Pedagogická činnost - min</t>
  </si>
  <si>
    <t>Pedagogická činnost - max</t>
  </si>
  <si>
    <t>Vědecká, výzkumná a další tvůrčí činnost - min</t>
  </si>
  <si>
    <t>Vědecká, výzkumná a další tvůrčí činnost - max</t>
  </si>
  <si>
    <t>Ostatní činnosti - min</t>
  </si>
  <si>
    <t>Ostatní činnosti - max</t>
  </si>
  <si>
    <t>Pracoviště</t>
  </si>
  <si>
    <t>Asistent</t>
  </si>
  <si>
    <t>Docent</t>
  </si>
  <si>
    <t>Lektor</t>
  </si>
  <si>
    <t>Lektor - neakademický pracovník</t>
  </si>
  <si>
    <t>Odborný asistent</t>
  </si>
  <si>
    <t>Profesor</t>
  </si>
  <si>
    <t>Vědecký pracovník</t>
  </si>
  <si>
    <t>Vybaraný druh práce</t>
  </si>
  <si>
    <t>Příjmení a jméno:</t>
  </si>
  <si>
    <t>2. část</t>
  </si>
  <si>
    <t>VÝSLEDEK HODNOCENÍ dle čl. XVII.</t>
  </si>
  <si>
    <t>Splňuje</t>
  </si>
  <si>
    <t>Nesplňuje</t>
  </si>
  <si>
    <t>PLÁN KARIÉRNÍHO ROZVOJE (PKR)</t>
  </si>
  <si>
    <t>Plní / neplní PKR,</t>
  </si>
  <si>
    <t>Aktualizace pro budoucí období:</t>
  </si>
  <si>
    <t>V této fázi se nehodnotí.</t>
  </si>
  <si>
    <t>VYJÁDŘENÍ HODNOCENÉHO PRACOVNÍKA (v příp. nesouhlasu se závěrem nadřízeného)</t>
  </si>
  <si>
    <t xml:space="preserve">ZÁVĚR KOMISE  </t>
  </si>
  <si>
    <t>Datum</t>
  </si>
  <si>
    <t xml:space="preserve">Podpis hodnoceného </t>
  </si>
  <si>
    <t>Podpis vedoucího zaměstnance</t>
  </si>
  <si>
    <t>Poznámka:</t>
  </si>
  <si>
    <t>Součet</t>
  </si>
  <si>
    <t>body</t>
  </si>
  <si>
    <t>Buňky, které vedoucí nevyplňuje z důvodu rozdílného hodnocení, nesmí obsahovat 0 .</t>
  </si>
  <si>
    <t>110 - Anatomický ústav 1.LF UK</t>
  </si>
  <si>
    <t>120 - Ústav histologie a embryologie 1.LF UK</t>
  </si>
  <si>
    <t>131 - BIOCEV</t>
  </si>
  <si>
    <t>140 - Ústav biochemie a experimentální onkologie 1.LF UK</t>
  </si>
  <si>
    <t>150 - Fyziologický ústav 1.LF UK</t>
  </si>
  <si>
    <t>160 - Ústav biologie a lékařské genetiky 1. LF UK a VFN</t>
  </si>
  <si>
    <t>170 - Ústav biofyziky a informatiky 1.LF UK</t>
  </si>
  <si>
    <t>180 - Ústav patologické fyziologie 1.LF UK</t>
  </si>
  <si>
    <t>190 - Farmakologický ústav 1. LF UK a VFN</t>
  </si>
  <si>
    <t>191 - Ústav klinické a experimentální hematologie 1.LF UK a ÚHKT</t>
  </si>
  <si>
    <t>200 - Ústav hygieny a epidemiologie 1. LF UK a VFN</t>
  </si>
  <si>
    <t>210 - Ústav tělesné výchovy 1.LF UK</t>
  </si>
  <si>
    <t>220 - Ústav dějin lékařství a cizích jazyků 1.LF UK</t>
  </si>
  <si>
    <t>240 - Ústav humanitních studií v lékařství 1.LF UK</t>
  </si>
  <si>
    <t>250 - Ústav teorie a praxe ošetřovatelství 1.LF UK</t>
  </si>
  <si>
    <t>260 - Ústav všeobecného lékařství 1.LF UK</t>
  </si>
  <si>
    <t>280 - Ústav veřejného zdravotnictví a medicínského práva 1.LF UK</t>
  </si>
  <si>
    <t>291 - Centrum pro experimentální biomodely 1.LF UK</t>
  </si>
  <si>
    <t>292 - Centrum pokročilého preklinic. zobraz.</t>
  </si>
  <si>
    <t>310 - Ústav patologie 1. LF UK a VFN</t>
  </si>
  <si>
    <t>330 - Ústav nukleární medicíny 1. LF UK a VFN</t>
  </si>
  <si>
    <t>351 - Ústav imunologie a mikrobiologie 1. LF UK a VFN</t>
  </si>
  <si>
    <t>360 - Ústav soudního lékařství a toxikologie 1. LF UK a VFN</t>
  </si>
  <si>
    <t>380 - Ústav tělovýchovného lékařství 1. LF UK a VFN</t>
  </si>
  <si>
    <t>410 - Ústav lékařské biochemie a laboratorní diagnostiky 1.LF UK a VFN</t>
  </si>
  <si>
    <t>430 - Pediatrická klinika 1.LF UK a FTN</t>
  </si>
  <si>
    <t>431 - Chirurgická klinika  1.LF UK a FTN</t>
  </si>
  <si>
    <t>433 - Ortopedická klinika  1.LF UK a FNB</t>
  </si>
  <si>
    <t>434 - Chirurgická klinika 1.LF UK a FNB</t>
  </si>
  <si>
    <t>435 - Ústav radiační onkologie 1.LF UK a FNB</t>
  </si>
  <si>
    <t>436 - Klinika plastické chirurgie 1.LF UK a FNB</t>
  </si>
  <si>
    <t>437 - Gynekologicko-porodnická klinika 1.LF UK a FNB</t>
  </si>
  <si>
    <t>450 - Anesteziologicko-resuscitační klinika  1.LF UK a FTN</t>
  </si>
  <si>
    <t>451 - Onkologická klinika  1.LF UK a FTN</t>
  </si>
  <si>
    <t>510 - I. interní klinika - klinika hematologie 1.LF UK a VFN</t>
  </si>
  <si>
    <t>511 - Klinika nefrologie 1. LF UK a VFN</t>
  </si>
  <si>
    <t>520 - II. interní klinika - klinika kardiologie a angiologie 1.LF UK a VFN</t>
  </si>
  <si>
    <t>530 - III. interní klinika - klinika endokrinologie a metabolismu 1.LF UK a VFN</t>
  </si>
  <si>
    <t>540 - IV. interní klinika - klinika gastroenterologie a hepatologie 1.LF UK a VFN</t>
  </si>
  <si>
    <t>560 - Klinika pracovního lékařství 1. LF UK a VFN</t>
  </si>
  <si>
    <t>570 - I. klinika tuberkulózy a respiračních nemocí 1.LF UK a VFN</t>
  </si>
  <si>
    <t>580 - Dermatovenerologická klinika 1. LF UK a VFN</t>
  </si>
  <si>
    <t>590 - Geriatrická klinika 1. LF UK a VFN</t>
  </si>
  <si>
    <t>591 - Klinika paliativní medicíny 1. LF UK a VFN</t>
  </si>
  <si>
    <t>600 - Neurologická klinika 1. LF UK a VFN</t>
  </si>
  <si>
    <t>610 - Psychiatrická klinika 1. LF UK a VFN</t>
  </si>
  <si>
    <t>611 - Klinika adiktologie 1.LF UK a VFN</t>
  </si>
  <si>
    <t>620 - Radiodiagnostická klinika 1.LF UK a  VFN</t>
  </si>
  <si>
    <t>630 - Onkologická klinika 1. LF UK a VFN</t>
  </si>
  <si>
    <t>640 - Klinika rehabilitačního lékařství 1. LF UK a VFN</t>
  </si>
  <si>
    <t>641 - Revmatologická klinika 1.LF UK a Revmatologický ústav</t>
  </si>
  <si>
    <t>650 - Klinika pediatrie a dědičných poruch metabolismu 1. LF a VFN</t>
  </si>
  <si>
    <t>660 - I.chirurgická klinika-břišní, hrudní a úrazové chirurgie 1.LF UK a VFN</t>
  </si>
  <si>
    <t>680 - III. chirurgická klinika 1. LF UK a FN Motol</t>
  </si>
  <si>
    <t>690 - II. chirurgická klinika - kardiovaskulární chirurgie 1.LF UK a VFN</t>
  </si>
  <si>
    <t>700 - Klinika anesteziologie, resuscitace a intenzivní mediciny 1. LF UK a VFN</t>
  </si>
  <si>
    <t>701 - Klinika spondylochirurgie 1. LF UK a FN Motol</t>
  </si>
  <si>
    <t>710 - I. ortopedická klinika 1. LF UK a FN Motol</t>
  </si>
  <si>
    <t>720 - Urologická klinika 1. LF UK a VFN</t>
  </si>
  <si>
    <t>730 - Klinika otorinolaryngologie a chirurgie hlavy a krku 1. LF UK a FN Motol</t>
  </si>
  <si>
    <t>740 - Foniatrická klinika 1. LF UK a VFN</t>
  </si>
  <si>
    <t>750 - Oční klinika 1. LF UK a VFN</t>
  </si>
  <si>
    <t>770 - Stomatologická klinika 1.LF a VFN</t>
  </si>
  <si>
    <t>790 - Gynekologicko-porodnická klinika 1. LF UK a VFN</t>
  </si>
  <si>
    <t>850 - Klinika infekčních a tropických nemocí 1. LF UK a FNB</t>
  </si>
  <si>
    <t>860 - Neurochirugická a neuroonkologická klinika 1. LF UK a ÚVN</t>
  </si>
  <si>
    <t>861 - Interní klinika 1. LF UK a ÚVN</t>
  </si>
  <si>
    <t>862 - Oční klinika 1. LF UK a ÚVN</t>
  </si>
  <si>
    <t>863 - Klinika ortopedie 1.LF UK a ÚVN</t>
  </si>
  <si>
    <t>864 - Klinika anesteziologie, resuscitace a intenzivní medicíny 1.LF UK a ÚVN</t>
  </si>
  <si>
    <t>865 - Onkologická klinika 1.LF UK, VFN a ÚVN</t>
  </si>
  <si>
    <t>866 - Klinika infekčních nemocí, 1. LF UK a ÚVN - Voj.FN Praha</t>
  </si>
  <si>
    <t>870 - Pneumologická klinika 1. LF UK a FTN</t>
  </si>
  <si>
    <t>890 - Ústav vědeckých informací 1. LF UK a VFN</t>
  </si>
  <si>
    <t>900 - Děkanát</t>
  </si>
  <si>
    <t>901 - Technicko - provozní oddělení</t>
  </si>
  <si>
    <t>902 - Odd. výpočetní techniky/Centrum podpory multi. forem výuky</t>
  </si>
  <si>
    <t>903 - Sekretariát</t>
  </si>
  <si>
    <t>904 - Studijní oddělení</t>
  </si>
  <si>
    <t>905 - Oddělení pro vědeckou činnost</t>
  </si>
  <si>
    <t>906 - Personální oddělení</t>
  </si>
  <si>
    <t>907 - Hospodářské oddělení</t>
  </si>
  <si>
    <t>908 - Mzdová účtárna</t>
  </si>
  <si>
    <t>909 - Finanční oddělení</t>
  </si>
  <si>
    <t>910 - Děkanát - ostatní</t>
  </si>
  <si>
    <t>911 - Oddělení komunikace a marketingu</t>
  </si>
  <si>
    <t>913 - Grantové oddělení</t>
  </si>
  <si>
    <t>915 - Právní oddělení</t>
  </si>
  <si>
    <t>916 - Oddělení správy majetku</t>
  </si>
  <si>
    <t>917 - Oddělení specializačního a celoživotního vzdělávání</t>
  </si>
  <si>
    <t>918 - Ekonomický úsek</t>
  </si>
  <si>
    <t>91801 - Administrátor iFIS</t>
  </si>
  <si>
    <t>919 - Oddělení spisové služby</t>
  </si>
  <si>
    <t>922 - Centrum podpory aplikačních výstupů a spin-off firem</t>
  </si>
  <si>
    <t>923 - Oddělení veřejných zakázek</t>
  </si>
  <si>
    <t>924 - Centrum pro eHealth a telemedicínu</t>
  </si>
  <si>
    <t>925 - Oddělení strategického rozvoje</t>
  </si>
  <si>
    <t>928 - Oddělení projektové personalistiky</t>
  </si>
  <si>
    <t>929 - Úsek lidských zdrojů</t>
  </si>
  <si>
    <t>931 - Úsek vědy a vzdělávání</t>
  </si>
  <si>
    <t>932 - Technicko-provozní úsek</t>
  </si>
  <si>
    <t>93202 - Energetik / vodohospodář</t>
  </si>
  <si>
    <t>933 - Investiční oddělení</t>
  </si>
  <si>
    <t>93301 - Architekt</t>
  </si>
  <si>
    <t>934 - Oddělení správy budov</t>
  </si>
  <si>
    <t>93401 - Úklid</t>
  </si>
  <si>
    <t>93402 - Vrátní</t>
  </si>
  <si>
    <t>93403 - Údržbáři</t>
  </si>
  <si>
    <t>935 - Bezpečnostní referát</t>
  </si>
  <si>
    <t>937 - Sekretariát děkana</t>
  </si>
  <si>
    <t>938 - Sekretariát Akademického senátu</t>
  </si>
  <si>
    <t>939 - Interní audit</t>
  </si>
  <si>
    <t>940 - Zahraniční oddělení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</si>
</sst>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charset val="238"/>
      <scheme val="minor"/>
    </font>
    <font>
      <b/>
      <i/>
      <sz val="11"/>
      <color rgb="FFFFC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16" borderId="61" applyNumberFormat="0" applyFont="0" applyAlignment="0" applyProtection="0"/>
  </cellStyleXfs>
  <cellXfs count="27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4" fillId="0" borderId="6" xfId="0" applyFont="1" applyBorder="1"/>
    <xf numFmtId="0" fontId="1" fillId="5" borderId="15" xfId="0" applyFont="1" applyFill="1" applyBorder="1" applyAlignment="1">
      <alignment horizontal="center"/>
    </xf>
    <xf numFmtId="0" fontId="0" fillId="6" borderId="4" xfId="0" applyFill="1" applyBorder="1"/>
    <xf numFmtId="0" fontId="0" fillId="6" borderId="1" xfId="0" applyFill="1" applyBorder="1"/>
    <xf numFmtId="0" fontId="0" fillId="0" borderId="2" xfId="0" applyBorder="1"/>
    <xf numFmtId="0" fontId="0" fillId="0" borderId="35" xfId="0" applyBorder="1"/>
    <xf numFmtId="0" fontId="1" fillId="3" borderId="32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/>
    <xf numFmtId="9" fontId="0" fillId="0" borderId="0" xfId="1" applyFont="1"/>
    <xf numFmtId="0" fontId="5" fillId="8" borderId="0" xfId="1" applyNumberFormat="1" applyFill="1"/>
    <xf numFmtId="0" fontId="0" fillId="0" borderId="47" xfId="0" applyBorder="1"/>
    <xf numFmtId="0" fontId="0" fillId="0" borderId="43" xfId="0" applyBorder="1"/>
    <xf numFmtId="0" fontId="0" fillId="3" borderId="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4" borderId="31" xfId="0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4" borderId="37" xfId="0" applyFill="1" applyBorder="1" applyProtection="1">
      <protection locked="0"/>
    </xf>
    <xf numFmtId="0" fontId="1" fillId="0" borderId="0" xfId="0" applyFont="1" applyAlignment="1">
      <alignment horizontal="center"/>
    </xf>
    <xf numFmtId="0" fontId="2" fillId="0" borderId="16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27" xfId="0" applyFont="1" applyBorder="1"/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5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34" xfId="0" applyFill="1" applyBorder="1" applyProtection="1">
      <protection locked="0"/>
    </xf>
    <xf numFmtId="0" fontId="0" fillId="4" borderId="46" xfId="0" applyFill="1" applyBorder="1" applyProtection="1">
      <protection locked="0"/>
    </xf>
    <xf numFmtId="0" fontId="0" fillId="4" borderId="39" xfId="0" applyFill="1" applyBorder="1" applyProtection="1">
      <protection locked="0"/>
    </xf>
    <xf numFmtId="0" fontId="0" fillId="9" borderId="3" xfId="0" applyFill="1" applyBorder="1"/>
    <xf numFmtId="0" fontId="1" fillId="9" borderId="5" xfId="0" applyFont="1" applyFill="1" applyBorder="1"/>
    <xf numFmtId="0" fontId="0" fillId="9" borderId="6" xfId="0" applyFill="1" applyBorder="1"/>
    <xf numFmtId="0" fontId="1" fillId="9" borderId="7" xfId="0" applyFont="1" applyFill="1" applyBorder="1"/>
    <xf numFmtId="0" fontId="0" fillId="9" borderId="8" xfId="0" applyFill="1" applyBorder="1"/>
    <xf numFmtId="0" fontId="1" fillId="9" borderId="10" xfId="0" applyFont="1" applyFill="1" applyBorder="1"/>
    <xf numFmtId="0" fontId="0" fillId="9" borderId="21" xfId="0" applyFill="1" applyBorder="1"/>
    <xf numFmtId="0" fontId="1" fillId="9" borderId="34" xfId="0" applyFont="1" applyFill="1" applyBorder="1"/>
    <xf numFmtId="0" fontId="1" fillId="9" borderId="13" xfId="0" applyFont="1" applyFill="1" applyBorder="1"/>
    <xf numFmtId="0" fontId="0" fillId="9" borderId="45" xfId="0" applyFill="1" applyBorder="1"/>
    <xf numFmtId="0" fontId="1" fillId="9" borderId="46" xfId="0" applyFont="1" applyFill="1" applyBorder="1"/>
    <xf numFmtId="0" fontId="1" fillId="9" borderId="23" xfId="0" applyFont="1" applyFill="1" applyBorder="1"/>
    <xf numFmtId="0" fontId="0" fillId="9" borderId="56" xfId="0" applyFill="1" applyBorder="1"/>
    <xf numFmtId="0" fontId="1" fillId="9" borderId="16" xfId="0" applyFont="1" applyFill="1" applyBorder="1"/>
    <xf numFmtId="0" fontId="0" fillId="9" borderId="35" xfId="0" applyFill="1" applyBorder="1"/>
    <xf numFmtId="0" fontId="1" fillId="9" borderId="14" xfId="0" applyFont="1" applyFill="1" applyBorder="1"/>
    <xf numFmtId="0" fontId="0" fillId="9" borderId="57" xfId="0" applyFill="1" applyBorder="1"/>
    <xf numFmtId="0" fontId="1" fillId="9" borderId="17" xfId="0" applyFont="1" applyFill="1" applyBorder="1"/>
    <xf numFmtId="0" fontId="0" fillId="9" borderId="55" xfId="0" applyFill="1" applyBorder="1"/>
    <xf numFmtId="0" fontId="1" fillId="9" borderId="15" xfId="0" applyFont="1" applyFill="1" applyBorder="1"/>
    <xf numFmtId="0" fontId="0" fillId="9" borderId="50" xfId="0" applyFill="1" applyBorder="1"/>
    <xf numFmtId="0" fontId="0" fillId="9" borderId="54" xfId="0" applyFill="1" applyBorder="1"/>
    <xf numFmtId="0" fontId="1" fillId="9" borderId="31" xfId="0" applyFont="1" applyFill="1" applyBorder="1"/>
    <xf numFmtId="0" fontId="0" fillId="9" borderId="44" xfId="0" applyFill="1" applyBorder="1"/>
    <xf numFmtId="0" fontId="0" fillId="9" borderId="36" xfId="0" applyFill="1" applyBorder="1"/>
    <xf numFmtId="0" fontId="1" fillId="9" borderId="39" xfId="0" applyFont="1" applyFill="1" applyBorder="1"/>
    <xf numFmtId="0" fontId="0" fillId="9" borderId="48" xfId="0" applyFill="1" applyBorder="1"/>
    <xf numFmtId="0" fontId="0" fillId="10" borderId="42" xfId="0" applyFill="1" applyBorder="1"/>
    <xf numFmtId="0" fontId="0" fillId="10" borderId="29" xfId="0" applyFill="1" applyBorder="1"/>
    <xf numFmtId="0" fontId="2" fillId="10" borderId="29" xfId="0" applyFont="1" applyFill="1" applyBorder="1"/>
    <xf numFmtId="0" fontId="10" fillId="10" borderId="25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1" fillId="0" borderId="11" xfId="0" applyFont="1" applyBorder="1"/>
    <xf numFmtId="0" fontId="11" fillId="0" borderId="26" xfId="0" applyFont="1" applyBorder="1"/>
    <xf numFmtId="0" fontId="6" fillId="7" borderId="3" xfId="0" applyFont="1" applyFill="1" applyBorder="1"/>
    <xf numFmtId="0" fontId="12" fillId="7" borderId="5" xfId="0" applyFont="1" applyFill="1" applyBorder="1" applyProtection="1">
      <protection locked="0"/>
    </xf>
    <xf numFmtId="0" fontId="6" fillId="7" borderId="6" xfId="0" applyFont="1" applyFill="1" applyBorder="1"/>
    <xf numFmtId="0" fontId="12" fillId="7" borderId="7" xfId="0" applyFont="1" applyFill="1" applyBorder="1" applyProtection="1">
      <protection locked="0"/>
    </xf>
    <xf numFmtId="0" fontId="6" fillId="7" borderId="8" xfId="0" applyFont="1" applyFill="1" applyBorder="1"/>
    <xf numFmtId="0" fontId="12" fillId="7" borderId="10" xfId="0" applyFont="1" applyFill="1" applyBorder="1" applyProtection="1">
      <protection locked="0"/>
    </xf>
    <xf numFmtId="0" fontId="0" fillId="0" borderId="48" xfId="0" applyBorder="1"/>
    <xf numFmtId="0" fontId="1" fillId="9" borderId="37" xfId="0" applyFont="1" applyFill="1" applyBorder="1"/>
    <xf numFmtId="0" fontId="2" fillId="0" borderId="15" xfId="0" applyFont="1" applyBorder="1"/>
    <xf numFmtId="0" fontId="10" fillId="13" borderId="51" xfId="0" applyFont="1" applyFill="1" applyBorder="1" applyAlignment="1">
      <alignment horizontal="center"/>
    </xf>
    <xf numFmtId="0" fontId="10" fillId="13" borderId="53" xfId="0" applyFont="1" applyFill="1" applyBorder="1" applyAlignment="1">
      <alignment horizontal="center"/>
    </xf>
    <xf numFmtId="0" fontId="10" fillId="13" borderId="52" xfId="0" applyFont="1" applyFill="1" applyBorder="1" applyAlignment="1">
      <alignment horizontal="center"/>
    </xf>
    <xf numFmtId="0" fontId="10" fillId="13" borderId="46" xfId="0" applyFont="1" applyFill="1" applyBorder="1" applyAlignment="1">
      <alignment horizontal="center"/>
    </xf>
    <xf numFmtId="0" fontId="16" fillId="0" borderId="14" xfId="0" applyFont="1" applyBorder="1"/>
    <xf numFmtId="2" fontId="0" fillId="0" borderId="0" xfId="0" applyNumberFormat="1"/>
    <xf numFmtId="0" fontId="0" fillId="0" borderId="58" xfId="0" applyBorder="1"/>
    <xf numFmtId="0" fontId="1" fillId="0" borderId="58" xfId="0" applyFont="1" applyBorder="1"/>
    <xf numFmtId="2" fontId="12" fillId="7" borderId="7" xfId="0" applyNumberFormat="1" applyFont="1" applyFill="1" applyBorder="1" applyAlignment="1" applyProtection="1">
      <alignment horizontal="center"/>
      <protection locked="0"/>
    </xf>
    <xf numFmtId="0" fontId="10" fillId="13" borderId="34" xfId="0" applyFont="1" applyFill="1" applyBorder="1" applyAlignment="1">
      <alignment horizontal="center"/>
    </xf>
    <xf numFmtId="0" fontId="17" fillId="11" borderId="49" xfId="0" applyFont="1" applyFill="1" applyBorder="1" applyAlignment="1">
      <alignment horizontal="center"/>
    </xf>
    <xf numFmtId="0" fontId="1" fillId="5" borderId="5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2" borderId="8" xfId="0" applyFill="1" applyBorder="1"/>
    <xf numFmtId="0" fontId="0" fillId="3" borderId="9" xfId="0" applyFill="1" applyBorder="1"/>
    <xf numFmtId="0" fontId="0" fillId="4" borderId="10" xfId="0" applyFill="1" applyBorder="1"/>
    <xf numFmtId="0" fontId="1" fillId="2" borderId="45" xfId="0" applyFont="1" applyFill="1" applyBorder="1" applyAlignment="1">
      <alignment horizontal="center"/>
    </xf>
    <xf numFmtId="0" fontId="0" fillId="4" borderId="9" xfId="0" applyFill="1" applyBorder="1"/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12" borderId="40" xfId="0" applyFill="1" applyBorder="1" applyAlignment="1">
      <alignment vertical="center"/>
    </xf>
    <xf numFmtId="0" fontId="1" fillId="12" borderId="29" xfId="0" applyFont="1" applyFill="1" applyBorder="1" applyAlignment="1">
      <alignment vertical="center"/>
    </xf>
    <xf numFmtId="0" fontId="0" fillId="7" borderId="11" xfId="0" applyFill="1" applyBorder="1" applyAlignment="1">
      <alignment horizontal="right"/>
    </xf>
    <xf numFmtId="0" fontId="0" fillId="7" borderId="12" xfId="0" applyFill="1" applyBorder="1" applyAlignment="1">
      <alignment horizontal="right"/>
    </xf>
    <xf numFmtId="0" fontId="0" fillId="9" borderId="12" xfId="0" applyFill="1" applyBorder="1" applyAlignment="1">
      <alignment horizontal="right"/>
    </xf>
    <xf numFmtId="0" fontId="1" fillId="9" borderId="13" xfId="0" applyFont="1" applyFill="1" applyBorder="1" applyAlignment="1">
      <alignment horizontal="right"/>
    </xf>
    <xf numFmtId="0" fontId="0" fillId="7" borderId="13" xfId="0" applyFill="1" applyBorder="1" applyAlignment="1">
      <alignment horizontal="right"/>
    </xf>
    <xf numFmtId="0" fontId="1" fillId="0" borderId="20" xfId="0" applyFont="1" applyBorder="1"/>
    <xf numFmtId="0" fontId="0" fillId="0" borderId="14" xfId="0" applyBorder="1"/>
    <xf numFmtId="0" fontId="0" fillId="0" borderId="6" xfId="0" applyBorder="1"/>
    <xf numFmtId="0" fontId="0" fillId="0" borderId="7" xfId="0" applyBorder="1"/>
    <xf numFmtId="0" fontId="0" fillId="2" borderId="11" xfId="0" applyFill="1" applyBorder="1" applyAlignment="1">
      <alignment vertical="center"/>
    </xf>
    <xf numFmtId="0" fontId="0" fillId="3" borderId="12" xfId="0" applyFill="1" applyBorder="1" applyAlignment="1">
      <alignment vertical="center" wrapText="1"/>
    </xf>
    <xf numFmtId="0" fontId="0" fillId="4" borderId="18" xfId="0" applyFill="1" applyBorder="1" applyAlignment="1">
      <alignment vertical="center"/>
    </xf>
    <xf numFmtId="0" fontId="0" fillId="5" borderId="13" xfId="0" applyFill="1" applyBorder="1"/>
    <xf numFmtId="0" fontId="0" fillId="5" borderId="11" xfId="0" applyFill="1" applyBorder="1"/>
    <xf numFmtId="0" fontId="0" fillId="0" borderId="45" xfId="0" applyBorder="1"/>
    <xf numFmtId="0" fontId="0" fillId="0" borderId="32" xfId="0" applyBorder="1"/>
    <xf numFmtId="0" fontId="0" fillId="0" borderId="31" xfId="0" applyBorder="1"/>
    <xf numFmtId="0" fontId="0" fillId="0" borderId="46" xfId="0" applyBorder="1"/>
    <xf numFmtId="0" fontId="0" fillId="14" borderId="12" xfId="0" applyFill="1" applyBorder="1"/>
    <xf numFmtId="0" fontId="0" fillId="14" borderId="13" xfId="0" applyFill="1" applyBorder="1"/>
    <xf numFmtId="0" fontId="0" fillId="0" borderId="21" xfId="0" applyBorder="1"/>
    <xf numFmtId="0" fontId="0" fillId="0" borderId="15" xfId="0" applyBorder="1"/>
    <xf numFmtId="0" fontId="0" fillId="0" borderId="34" xfId="0" applyBorder="1"/>
    <xf numFmtId="0" fontId="0" fillId="15" borderId="11" xfId="0" applyFill="1" applyBorder="1"/>
    <xf numFmtId="0" fontId="0" fillId="15" borderId="12" xfId="0" applyFill="1" applyBorder="1"/>
    <xf numFmtId="0" fontId="0" fillId="15" borderId="18" xfId="0" applyFill="1" applyBorder="1"/>
    <xf numFmtId="0" fontId="0" fillId="15" borderId="13" xfId="0" applyFill="1" applyBorder="1"/>
    <xf numFmtId="0" fontId="0" fillId="14" borderId="23" xfId="0" applyFill="1" applyBorder="1"/>
    <xf numFmtId="0" fontId="1" fillId="15" borderId="36" xfId="0" applyFont="1" applyFill="1" applyBorder="1"/>
    <xf numFmtId="0" fontId="1" fillId="15" borderId="38" xfId="0" applyFont="1" applyFill="1" applyBorder="1"/>
    <xf numFmtId="0" fontId="1" fillId="15" borderId="37" xfId="0" applyFont="1" applyFill="1" applyBorder="1"/>
    <xf numFmtId="0" fontId="0" fillId="15" borderId="39" xfId="0" applyFill="1" applyBorder="1"/>
    <xf numFmtId="0" fontId="0" fillId="0" borderId="11" xfId="0" applyBorder="1"/>
    <xf numFmtId="0" fontId="0" fillId="0" borderId="18" xfId="0" applyBorder="1"/>
    <xf numFmtId="0" fontId="0" fillId="0" borderId="13" xfId="0" applyBorder="1"/>
    <xf numFmtId="0" fontId="0" fillId="0" borderId="3" xfId="0" applyBorder="1"/>
    <xf numFmtId="0" fontId="0" fillId="0" borderId="5" xfId="0" applyBorder="1"/>
    <xf numFmtId="0" fontId="0" fillId="14" borderId="11" xfId="0" applyFill="1" applyBorder="1"/>
    <xf numFmtId="0" fontId="0" fillId="14" borderId="22" xfId="0" applyFill="1" applyBorder="1"/>
    <xf numFmtId="0" fontId="0" fillId="15" borderId="36" xfId="0" applyFill="1" applyBorder="1"/>
    <xf numFmtId="0" fontId="10" fillId="7" borderId="47" xfId="0" applyFont="1" applyFill="1" applyBorder="1" applyAlignment="1">
      <alignment horizontal="center"/>
    </xf>
    <xf numFmtId="0" fontId="10" fillId="7" borderId="49" xfId="0" applyFont="1" applyFill="1" applyBorder="1" applyAlignment="1">
      <alignment horizontal="center"/>
    </xf>
    <xf numFmtId="0" fontId="0" fillId="7" borderId="22" xfId="0" applyFill="1" applyBorder="1"/>
    <xf numFmtId="0" fontId="0" fillId="7" borderId="33" xfId="0" applyFill="1" applyBorder="1"/>
    <xf numFmtId="0" fontId="0" fillId="7" borderId="30" xfId="0" applyFill="1" applyBorder="1"/>
    <xf numFmtId="0" fontId="1" fillId="7" borderId="23" xfId="0" applyFont="1" applyFill="1" applyBorder="1"/>
    <xf numFmtId="0" fontId="0" fillId="7" borderId="23" xfId="0" applyFill="1" applyBorder="1"/>
    <xf numFmtId="0" fontId="0" fillId="7" borderId="47" xfId="0" applyFill="1" applyBorder="1"/>
    <xf numFmtId="0" fontId="1" fillId="7" borderId="29" xfId="0" applyFont="1" applyFill="1" applyBorder="1"/>
    <xf numFmtId="0" fontId="0" fillId="7" borderId="19" xfId="0" applyFill="1" applyBorder="1"/>
    <xf numFmtId="0" fontId="0" fillId="7" borderId="29" xfId="0" applyFill="1" applyBorder="1"/>
    <xf numFmtId="0" fontId="13" fillId="0" borderId="0" xfId="0" applyFont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2" borderId="46" xfId="0" applyFont="1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1" fillId="12" borderId="59" xfId="0" applyFont="1" applyFill="1" applyBorder="1" applyAlignment="1">
      <alignment horizontal="center" vertical="center"/>
    </xf>
    <xf numFmtId="0" fontId="1" fillId="12" borderId="49" xfId="0" applyFont="1" applyFill="1" applyBorder="1" applyAlignment="1">
      <alignment horizontal="center" vertical="center"/>
    </xf>
    <xf numFmtId="0" fontId="1" fillId="12" borderId="41" xfId="0" applyFont="1" applyFill="1" applyBorder="1" applyAlignment="1">
      <alignment horizontal="center" vertical="center" wrapText="1"/>
    </xf>
    <xf numFmtId="0" fontId="1" fillId="12" borderId="40" xfId="0" applyFont="1" applyFill="1" applyBorder="1" applyAlignment="1">
      <alignment horizontal="center" vertical="center" wrapText="1"/>
    </xf>
    <xf numFmtId="0" fontId="1" fillId="12" borderId="42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wrapText="1"/>
    </xf>
    <xf numFmtId="0" fontId="1" fillId="12" borderId="28" xfId="0" applyFont="1" applyFill="1" applyBorder="1" applyAlignment="1">
      <alignment horizontal="center" vertical="center" wrapText="1"/>
    </xf>
    <xf numFmtId="0" fontId="1" fillId="12" borderId="59" xfId="0" applyFont="1" applyFill="1" applyBorder="1" applyAlignment="1">
      <alignment horizontal="center" vertical="center" wrapText="1"/>
    </xf>
    <xf numFmtId="0" fontId="1" fillId="12" borderId="49" xfId="0" applyFont="1" applyFill="1" applyBorder="1" applyAlignment="1">
      <alignment horizontal="center" vertical="center" wrapText="1"/>
    </xf>
    <xf numFmtId="0" fontId="0" fillId="10" borderId="29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12" borderId="60" xfId="0" applyFont="1" applyFill="1" applyBorder="1" applyAlignment="1">
      <alignment horizontal="center"/>
    </xf>
    <xf numFmtId="0" fontId="0" fillId="12" borderId="41" xfId="0" applyFill="1" applyBorder="1" applyAlignment="1">
      <alignment horizontal="center" vertical="center"/>
    </xf>
    <xf numFmtId="0" fontId="0" fillId="12" borderId="40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16" borderId="62" xfId="2" applyFont="1" applyBorder="1" applyAlignment="1">
      <alignment horizontal="center"/>
    </xf>
    <xf numFmtId="0" fontId="0" fillId="16" borderId="63" xfId="2" applyFont="1" applyBorder="1" applyAlignment="1">
      <alignment horizontal="center"/>
    </xf>
    <xf numFmtId="0" fontId="0" fillId="16" borderId="64" xfId="2" applyFont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0" fontId="8" fillId="10" borderId="20" xfId="0" applyFont="1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0" fillId="14" borderId="18" xfId="0" applyFill="1" applyBorder="1" applyAlignment="1">
      <alignment horizontal="center"/>
    </xf>
    <xf numFmtId="0" fontId="9" fillId="10" borderId="20" xfId="0" applyFont="1" applyFill="1" applyBorder="1" applyAlignment="1">
      <alignment horizontal="center"/>
    </xf>
    <xf numFmtId="0" fontId="11" fillId="0" borderId="2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" fillId="7" borderId="19" xfId="0" applyFont="1" applyFill="1" applyBorder="1" applyAlignment="1">
      <alignment horizontal="left"/>
    </xf>
    <xf numFmtId="0" fontId="1" fillId="7" borderId="29" xfId="0" applyFont="1" applyFill="1" applyBorder="1" applyAlignment="1">
      <alignment horizontal="left"/>
    </xf>
    <xf numFmtId="0" fontId="1" fillId="7" borderId="20" xfId="0" applyFont="1" applyFill="1" applyBorder="1" applyAlignment="1">
      <alignment horizontal="left"/>
    </xf>
    <xf numFmtId="0" fontId="0" fillId="14" borderId="24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19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0" fillId="0" borderId="43" xfId="0" applyBorder="1" applyAlignment="1">
      <alignment horizontal="center"/>
    </xf>
    <xf numFmtId="0" fontId="3" fillId="0" borderId="41" xfId="0" applyFont="1" applyBorder="1" applyAlignment="1" applyProtection="1">
      <alignment horizontal="center" vertical="top"/>
      <protection locked="0"/>
    </xf>
    <xf numFmtId="0" fontId="3" fillId="0" borderId="40" xfId="0" applyFont="1" applyBorder="1" applyAlignment="1" applyProtection="1">
      <alignment horizontal="center" vertical="top"/>
      <protection locked="0"/>
    </xf>
    <xf numFmtId="0" fontId="3" fillId="0" borderId="42" xfId="0" applyFont="1" applyBorder="1" applyAlignment="1" applyProtection="1">
      <alignment horizontal="center" vertical="top"/>
      <protection locked="0"/>
    </xf>
    <xf numFmtId="0" fontId="3" fillId="0" borderId="24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25" xfId="0" applyFont="1" applyBorder="1" applyAlignment="1" applyProtection="1">
      <alignment horizontal="center" vertical="top"/>
      <protection locked="0"/>
    </xf>
    <xf numFmtId="0" fontId="3" fillId="0" borderId="26" xfId="0" applyFont="1" applyBorder="1" applyAlignment="1" applyProtection="1">
      <alignment horizontal="center" vertical="top"/>
      <protection locked="0"/>
    </xf>
    <xf numFmtId="0" fontId="3" fillId="0" borderId="27" xfId="0" applyFont="1" applyBorder="1" applyAlignment="1" applyProtection="1">
      <alignment horizontal="center" vertical="top"/>
      <protection locked="0"/>
    </xf>
    <xf numFmtId="0" fontId="3" fillId="0" borderId="28" xfId="0" applyFont="1" applyBorder="1" applyAlignment="1" applyProtection="1">
      <alignment horizontal="center" vertical="top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0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0" fillId="0" borderId="27" xfId="0" applyBorder="1" applyAlignment="1">
      <alignment horizontal="left"/>
    </xf>
    <xf numFmtId="0" fontId="1" fillId="5" borderId="41" xfId="0" applyFont="1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5" borderId="19" xfId="0" applyFont="1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3" fillId="0" borderId="2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25" xfId="0" applyFont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 applyProtection="1">
      <alignment horizontal="center" vertical="top" wrapText="1"/>
      <protection locked="0"/>
    </xf>
    <xf numFmtId="0" fontId="3" fillId="0" borderId="27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0" borderId="42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3" fillId="0" borderId="41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</cellXfs>
  <cellStyles count="3">
    <cellStyle name="Normální" xfId="0" builtinId="0"/>
    <cellStyle name="Poznámka" xfId="2" builtinId="10"/>
    <cellStyle name="Procenta" xfId="1" builtinId="5"/>
  </cellStyles>
  <dxfs count="11">
    <dxf>
      <alignment horizontal="center" vertical="center" textRotation="0" wrapText="1" indent="0" justifyLastLine="0" shrinkToFit="0" readingOrder="0"/>
    </dxf>
    <dxf>
      <numFmt numFmtId="2" formatCode="0.0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171460</xdr:colOff>
      <xdr:row>2</xdr:row>
      <xdr:rowOff>19060</xdr:rowOff>
    </xdr:from>
    <xdr:to>
      <xdr:col>1</xdr:col>
      <xdr:colOff>2261245</xdr:colOff>
      <xdr:row>5</xdr:row>
      <xdr:rowOff>127645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E74F7B-C6D9-48FF-8FE3-0AB81BC4F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60" y="400060"/>
          <a:ext cx="4175760" cy="82296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66675</xdr:rowOff>
    </xdr:from>
    <xdr:to>
      <xdr:col>13</xdr:col>
      <xdr:colOff>1190625</xdr:colOff>
      <xdr:row>7</xdr:row>
      <xdr:rowOff>104775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7AE106F-5476-4EA8-AE74-D8E8BA2A0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050" y="257175"/>
          <a:ext cx="1190625" cy="1333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1362075</xdr:colOff>
      <xdr:row>19</xdr:row>
      <xdr:rowOff>180975</xdr:rowOff>
    </xdr:from>
    <xdr:to>
      <xdr:col>19</xdr:col>
      <xdr:colOff>296152</xdr:colOff>
      <xdr:row>33</xdr:row>
      <xdr:rowOff>181347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31ED7F9-4664-4A66-A60F-34C2A28B1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0175" y="4200525"/>
          <a:ext cx="6287377" cy="26673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A80D888-BB0C-4E2A-95DE-E7331E137BD0}" name="Tabulka10" displayName="Tabulka10" ref="A1:B404" totalsRowShown="0">
  <autoFilter ref="A1:B404" xr:uid="{2A80D888-BB0C-4E2A-95DE-E7331E137BD0}"/>
  <tableColumns count="2">
    <tableColumn id="1" xr3:uid="{7195F66B-7FAD-4AFC-B9D9-845651DED6AE}" name="Známka" dataDxfId="1"/>
    <tableColumn id="2" xr3:uid="{31F5D807-6B87-47F2-A13B-B37BBA98AE1A}" name="Body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107BD2-35C8-426F-98A3-AA7412AD2D53}" name="Tabulka1" displayName="Tabulka1" ref="A1:L1001" totalsRowShown="0" headerRowDxfId="0">
  <autoFilter ref="A1:L1001" xr:uid="{87107BD2-35C8-426F-98A3-AA7412AD2D53}"/>
  <tableColumns count="12">
    <tableColumn id="1" xr3:uid="{09131ECA-85C1-4570-A061-705DEF598ACF}" name="Body 1a"/>
    <tableColumn id="2" xr3:uid="{FB3251AE-3577-457B-B27A-A72E0DFE6B03}" name="Body 1b"/>
    <tableColumn id="3" xr3:uid="{E0AD57B1-7FB5-4F20-A9DB-0FA9CEECFDC8}" name="Body 1c"/>
    <tableColumn id="4" xr3:uid="{F0BEB4A5-68DB-4A02-B37D-2E59A8733BD8}" name="Body 1d"/>
    <tableColumn id="5" xr3:uid="{123C4F9F-5CCD-4C8A-9DC7-831BD725CBAC}" name="Studenti 2a"/>
    <tableColumn id="6" xr3:uid="{12FDE52F-11B2-4DFA-ADDF-7B0DB9E2826A}" name="Obhajoby 2b"/>
    <tableColumn id="7" xr3:uid="{7A37D5EC-9AB7-498E-B399-1378E2E3AF97}" name="Knihy 3a"/>
    <tableColumn id="9" xr3:uid="{A25AB97F-A7FB-479E-8198-2D59F90A4597}" name="Kapitoly 3b"/>
    <tableColumn id="10" xr3:uid="{40A7B966-8F17-4E5B-B258-94ED2C83AEBD}" name="Publikace časopisecké b2"/>
    <tableColumn id="12" xr3:uid="{E3296464-B7B2-4B34-BDCE-DAA8648A6C8F}" name="Citace b3"/>
    <tableColumn id="13" xr3:uid="{26C117EE-3E08-404A-AA81-02A3A9E859AF}" name="Granty b4"/>
    <tableColumn id="14" xr3:uid="{079662D0-C1FF-4523-A8E4-436E81F47A21}" name="Ostatní činnosti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3B67BE-6837-438C-BDED-029AF2FFF7DA}" name="Tabulka2" displayName="Tabulka2" ref="N1:N8" totalsRowShown="0">
  <autoFilter ref="N1:N8" xr:uid="{383B67BE-6837-438C-BDED-029AF2FFF7DA}"/>
  <sortState xmlns:xlrd2="http://schemas.microsoft.com/office/spreadsheetml/2017/richdata2" ref="N2:N8">
    <sortCondition ref="N1:N8"/>
  </sortState>
  <tableColumns count="1">
    <tableColumn id="1" xr3:uid="{B81F8938-6140-4488-9BA4-E271F3AE67BE}" name="Druh práce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5F5F284-B7DD-4124-B5CB-2E113036BAC0}" name="Tabulka3" displayName="Tabulka3" ref="P1:V8" totalsRowShown="0">
  <autoFilter ref="P1:V8" xr:uid="{F5F5F284-B7DD-4124-B5CB-2E113036BAC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FCF7AF8-130A-4DFE-97C1-C8F54DB17435}" name="Druh Práce"/>
    <tableColumn id="2" xr3:uid="{ED5DA4B7-56C0-4C48-BC47-3092D6D00EE6}" name="Pedagogická činnost - min"/>
    <tableColumn id="3" xr3:uid="{4E78F29F-1EDB-4670-9A14-24EB0366081C}" name="Pedagogická činnost - max"/>
    <tableColumn id="4" xr3:uid="{EEE3AB8A-5049-4C27-9EEF-FB2B66644872}" name="Vědecká, výzkumná a další tvůrčí činnost - min"/>
    <tableColumn id="5" xr3:uid="{2F20133E-A4E1-4120-81D6-AA303844161A}" name="Vědecká, výzkumná a další tvůrčí činnost - max"/>
    <tableColumn id="6" xr3:uid="{2731CEAE-A0CD-46EB-A10A-B5FC54CE4350}" name="Ostatní činnosti - min"/>
    <tableColumn id="7" xr3:uid="{A2AD22F3-77C4-4F35-BF4D-FCC6C9609E34}" name="Ostatní činnosti - max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494ABB9-682D-414C-AFA5-8D97C7AC2033}" name="Tabulka4" displayName="Tabulka4" ref="P10:V11" totalsRowShown="0">
  <autoFilter ref="P10:V11" xr:uid="{9494ABB9-682D-414C-AFA5-8D97C7AC20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6378F6D-0F83-4C32-AFDC-339FDC4824AE}" name="Vybaraný druh práce">
      <calculatedColumnFormula>'1. část'!B12</calculatedColumnFormula>
    </tableColumn>
    <tableColumn id="2" xr3:uid="{9CD49AE9-99CB-422E-9268-24165634A548}" name="Pedagogická činnost - min">
      <calculatedColumnFormula>VLOOKUP(Tabulka4[[#This Row],[Vybaraný druh práce]],Tabulka3[],2,FALSE)</calculatedColumnFormula>
    </tableColumn>
    <tableColumn id="3" xr3:uid="{02EA1F8C-1EAA-4BAA-A3E2-8310CBABF6FB}" name="Pedagogická činnost - max">
      <calculatedColumnFormula>VLOOKUP(Tabulka4[[#This Row],[Vybaraný druh práce]],Tabulka3[],3,FALSE)</calculatedColumnFormula>
    </tableColumn>
    <tableColumn id="4" xr3:uid="{28092102-1FFE-45EE-9E51-35FB3DCA2A26}" name="Vědecká, výzkumná a další tvůrčí činnost - min">
      <calculatedColumnFormula>VLOOKUP(Tabulka4[[#This Row],[Vybaraný druh práce]],Tabulka3[],4,FALSE)</calculatedColumnFormula>
    </tableColumn>
    <tableColumn id="5" xr3:uid="{49893BFB-E2C4-42E3-9AA6-1F88C276ABDF}" name="Vědecká, výzkumná a další tvůrčí činnost - max">
      <calculatedColumnFormula>VLOOKUP(Tabulka4[[#This Row],[Vybaraný druh práce]],Tabulka3[],5,FALSE)</calculatedColumnFormula>
    </tableColumn>
    <tableColumn id="6" xr3:uid="{0B7FA1B7-F071-405F-B243-4136AD0035EC}" name="Ostatní činnosti - min">
      <calculatedColumnFormula>VLOOKUP(Tabulka4[[#This Row],[Vybaraný druh práce]],Tabulka3[],6,FALSE)</calculatedColumnFormula>
    </tableColumn>
    <tableColumn id="7" xr3:uid="{135F52E5-4554-491E-90DB-D2CA16994DEC}" name="Ostatní činnosti - max">
      <calculatedColumnFormula>VLOOKUP(Tabulka4[[#This Row],[Vybaraný druh práce]],Tabulka3[],7,FALSE)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412C135-6E82-41CA-B7B2-4BD407E69E3A}" name="Tabulka5" displayName="Tabulka5" ref="X1:X114" totalsRowShown="0">
  <autoFilter ref="X1:X114" xr:uid="{E412C135-6E82-41CA-B7B2-4BD407E69E3A}"/>
  <sortState xmlns:xlrd2="http://schemas.microsoft.com/office/spreadsheetml/2017/richdata2" ref="X2:X98">
    <sortCondition ref="X1:X98"/>
  </sortState>
  <tableColumns count="1">
    <tableColumn id="1" xr3:uid="{95621EDC-033C-454E-8816-78C7EAD4E3DF}" name="Pracoviště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888F-B1CA-44B3-B863-48D021EB7565}">
  <sheetPr>
    <pageSetUpPr fitToPage="1"/>
  </sheetPr>
  <dimension ref="A1:X42"/>
  <sheetViews>
    <sheetView showGridLines="0" tabSelected="1" zoomScaleNormal="100" workbookViewId="0">
      <selection activeCell="B8" sqref="B8"/>
    </sheetView>
  </sheetViews>
  <sheetFormatPr defaultRowHeight="15" x14ac:dyDescent="0.25"/>
  <cols>
    <col min="1" max="1" width="31.28515625" customWidth="1"/>
    <col min="2" max="2" width="40.42578125" bestFit="1" customWidth="1"/>
    <col min="3" max="3" width="28" customWidth="1"/>
    <col min="7" max="7" width="9.140625" hidden="1" customWidth="1"/>
    <col min="8" max="8" width="18.5703125" hidden="1" customWidth="1"/>
    <col min="12" max="12" width="9.140625" hidden="1" customWidth="1"/>
    <col min="13" max="13" width="10" hidden="1" customWidth="1"/>
    <col min="14" max="14" width="19.42578125" bestFit="1" customWidth="1"/>
    <col min="15" max="16" width="16.28515625" hidden="1" customWidth="1"/>
    <col min="17" max="17" width="6" hidden="1" customWidth="1"/>
    <col min="18" max="18" width="9.140625" hidden="1" customWidth="1"/>
    <col min="19" max="19" width="0" hidden="1" customWidth="1"/>
    <col min="20" max="22" width="9.140625" hidden="1" customWidth="1"/>
    <col min="23" max="24" width="0" hidden="1" customWidth="1"/>
  </cols>
  <sheetData>
    <row r="1" spans="1:24" x14ac:dyDescent="0.25">
      <c r="N1" t="s">
        <v>0</v>
      </c>
    </row>
    <row r="3" spans="1:24" ht="26.25" x14ac:dyDescent="0.4">
      <c r="C3" s="171" t="s">
        <v>1</v>
      </c>
      <c r="D3" s="171"/>
      <c r="E3" s="171"/>
      <c r="F3" s="171"/>
      <c r="G3" s="171"/>
      <c r="H3" s="171"/>
      <c r="I3" s="171"/>
      <c r="J3" s="171"/>
    </row>
    <row r="7" spans="1:24" ht="15.75" thickBot="1" x14ac:dyDescent="0.3"/>
    <row r="8" spans="1:24" ht="18.75" x14ac:dyDescent="0.3">
      <c r="A8" s="89" t="s">
        <v>2</v>
      </c>
      <c r="B8" s="90"/>
    </row>
    <row r="9" spans="1:24" ht="18.75" x14ac:dyDescent="0.3">
      <c r="A9" s="91" t="s">
        <v>3</v>
      </c>
      <c r="B9" s="92"/>
      <c r="H9" s="187"/>
      <c r="I9" s="187"/>
      <c r="J9" s="187"/>
      <c r="K9" s="187"/>
    </row>
    <row r="10" spans="1:24" ht="19.5" thickBot="1" x14ac:dyDescent="0.35">
      <c r="A10" s="91" t="s">
        <v>4</v>
      </c>
      <c r="B10" s="92"/>
    </row>
    <row r="11" spans="1:24" ht="19.5" thickBot="1" x14ac:dyDescent="0.35">
      <c r="A11" s="91" t="s">
        <v>5</v>
      </c>
      <c r="B11" s="106"/>
      <c r="D11" s="178" t="s">
        <v>6</v>
      </c>
      <c r="E11" s="179"/>
      <c r="F11" s="180"/>
      <c r="G11" s="118"/>
      <c r="H11" s="118"/>
      <c r="I11" s="178" t="s">
        <v>7</v>
      </c>
      <c r="J11" s="179"/>
      <c r="K11" s="179"/>
      <c r="L11" s="179"/>
      <c r="M11" s="180"/>
      <c r="N11" s="184" t="s">
        <v>8</v>
      </c>
      <c r="T11" s="189" t="s">
        <v>8</v>
      </c>
      <c r="U11" s="190"/>
      <c r="V11" s="190"/>
      <c r="W11" s="189" t="s">
        <v>69</v>
      </c>
      <c r="X11" s="195"/>
    </row>
    <row r="12" spans="1:24" ht="19.5" thickBot="1" x14ac:dyDescent="0.35">
      <c r="A12" s="93" t="s">
        <v>9</v>
      </c>
      <c r="B12" s="94"/>
      <c r="D12" s="181"/>
      <c r="E12" s="182"/>
      <c r="F12" s="183"/>
      <c r="G12" s="119"/>
      <c r="H12" s="119"/>
      <c r="I12" s="181"/>
      <c r="J12" s="182"/>
      <c r="K12" s="182"/>
      <c r="L12" s="182"/>
      <c r="M12" s="183"/>
      <c r="N12" s="185"/>
      <c r="T12" s="191"/>
      <c r="U12" s="192"/>
      <c r="V12" s="192"/>
      <c r="W12" s="191"/>
      <c r="X12" s="196"/>
    </row>
    <row r="13" spans="1:24" ht="15.75" thickBot="1" x14ac:dyDescent="0.3">
      <c r="D13" s="47" t="s">
        <v>10</v>
      </c>
      <c r="E13" s="48" t="s">
        <v>11</v>
      </c>
      <c r="F13" s="110" t="s">
        <v>12</v>
      </c>
      <c r="G13" s="188" t="s">
        <v>13</v>
      </c>
      <c r="H13" s="188"/>
      <c r="I13" s="114" t="s">
        <v>10</v>
      </c>
      <c r="J13" s="14" t="s">
        <v>11</v>
      </c>
      <c r="K13" s="15" t="s">
        <v>12</v>
      </c>
      <c r="L13" s="172" t="s">
        <v>13</v>
      </c>
      <c r="M13" s="173"/>
      <c r="N13" s="176" t="s">
        <v>14</v>
      </c>
      <c r="O13" s="35"/>
      <c r="T13" s="193"/>
      <c r="U13" s="194"/>
      <c r="V13" s="194"/>
      <c r="W13" s="193"/>
      <c r="X13" s="197"/>
    </row>
    <row r="14" spans="1:24" ht="15.75" thickBot="1" x14ac:dyDescent="0.3">
      <c r="D14" s="111">
        <v>2021</v>
      </c>
      <c r="E14" s="112">
        <v>2020</v>
      </c>
      <c r="F14" s="113">
        <v>2019</v>
      </c>
      <c r="G14" s="109" t="s">
        <v>15</v>
      </c>
      <c r="H14" s="9" t="s">
        <v>16</v>
      </c>
      <c r="I14" s="111">
        <v>2021</v>
      </c>
      <c r="J14" s="112">
        <v>2020</v>
      </c>
      <c r="K14" s="115">
        <v>2019</v>
      </c>
      <c r="L14" s="116" t="s">
        <v>15</v>
      </c>
      <c r="M14" s="117" t="s">
        <v>17</v>
      </c>
      <c r="N14" s="177"/>
      <c r="O14" t="s">
        <v>18</v>
      </c>
      <c r="Q14" t="s">
        <v>18</v>
      </c>
      <c r="T14" s="129" t="s">
        <v>19</v>
      </c>
      <c r="U14" s="130" t="s">
        <v>20</v>
      </c>
      <c r="V14" s="131" t="s">
        <v>21</v>
      </c>
      <c r="W14" s="133" t="s">
        <v>114</v>
      </c>
      <c r="X14" s="132" t="s">
        <v>115</v>
      </c>
    </row>
    <row r="15" spans="1:24" ht="15.75" thickBot="1" x14ac:dyDescent="0.3">
      <c r="A15" s="201" t="s">
        <v>22</v>
      </c>
      <c r="B15" s="202"/>
      <c r="C15" s="83"/>
      <c r="D15" s="174"/>
      <c r="E15" s="186"/>
      <c r="F15" s="175"/>
      <c r="G15" s="186"/>
      <c r="H15" s="175"/>
      <c r="I15" s="174"/>
      <c r="J15" s="186"/>
      <c r="K15" s="175"/>
      <c r="L15" s="174"/>
      <c r="M15" s="175"/>
      <c r="N15" s="82"/>
      <c r="T15" s="214"/>
      <c r="U15" s="215"/>
      <c r="V15" s="215"/>
      <c r="W15" s="138"/>
      <c r="X15" s="139"/>
    </row>
    <row r="16" spans="1:24" ht="15.75" x14ac:dyDescent="0.25">
      <c r="A16" s="5" t="s">
        <v>23</v>
      </c>
      <c r="B16" s="10" t="s">
        <v>24</v>
      </c>
      <c r="C16" s="36" t="s">
        <v>25</v>
      </c>
      <c r="D16" s="41"/>
      <c r="E16" s="23"/>
      <c r="F16" s="24"/>
      <c r="G16" s="55">
        <f t="shared" ref="G16:G21" si="0">F16+E16+D16</f>
        <v>0</v>
      </c>
      <c r="H16" s="56">
        <f>G16</f>
        <v>0</v>
      </c>
      <c r="I16" s="41"/>
      <c r="J16" s="23"/>
      <c r="K16" s="49"/>
      <c r="L16" s="67">
        <f t="shared" ref="L16:L21" si="1">K16+J16+I16</f>
        <v>0</v>
      </c>
      <c r="M16" s="68">
        <f>L16</f>
        <v>0</v>
      </c>
      <c r="N16" s="98">
        <f t="shared" ref="N16:N21" si="2">X16</f>
        <v>0</v>
      </c>
      <c r="T16" s="134">
        <f t="shared" ref="T16:V21" si="3">IF(I16="",D16,I16)</f>
        <v>0</v>
      </c>
      <c r="U16" s="135">
        <f t="shared" si="3"/>
        <v>0</v>
      </c>
      <c r="V16" s="136">
        <f t="shared" si="3"/>
        <v>0</v>
      </c>
      <c r="W16" s="155">
        <f>V16+U16+T16</f>
        <v>0</v>
      </c>
      <c r="X16" s="156">
        <f>W16</f>
        <v>0</v>
      </c>
    </row>
    <row r="17" spans="1:24" ht="15.75" x14ac:dyDescent="0.25">
      <c r="A17" s="8"/>
      <c r="B17" s="11" t="s">
        <v>26</v>
      </c>
      <c r="C17" s="37" t="s">
        <v>27</v>
      </c>
      <c r="D17" s="42"/>
      <c r="E17" s="25"/>
      <c r="F17" s="26"/>
      <c r="G17" s="57">
        <f t="shared" si="0"/>
        <v>0</v>
      </c>
      <c r="H17" s="58">
        <f>G17</f>
        <v>0</v>
      </c>
      <c r="I17" s="42"/>
      <c r="J17" s="25"/>
      <c r="K17" s="50"/>
      <c r="L17" s="69">
        <f t="shared" si="1"/>
        <v>0</v>
      </c>
      <c r="M17" s="70">
        <f>L17</f>
        <v>0</v>
      </c>
      <c r="N17" s="99">
        <f t="shared" si="2"/>
        <v>0</v>
      </c>
      <c r="T17" s="127">
        <f t="shared" si="3"/>
        <v>0</v>
      </c>
      <c r="U17" s="1">
        <f t="shared" si="3"/>
        <v>0</v>
      </c>
      <c r="V17" s="126">
        <f t="shared" si="3"/>
        <v>0</v>
      </c>
      <c r="W17" s="127">
        <f t="shared" ref="W17:W39" si="4">V17+U17+T17</f>
        <v>0</v>
      </c>
      <c r="X17" s="128">
        <f>W17</f>
        <v>0</v>
      </c>
    </row>
    <row r="18" spans="1:24" ht="30" x14ac:dyDescent="0.25">
      <c r="A18" s="6"/>
      <c r="B18" s="16" t="s">
        <v>28</v>
      </c>
      <c r="C18" s="102" t="s">
        <v>29</v>
      </c>
      <c r="D18" s="42"/>
      <c r="E18" s="25"/>
      <c r="F18" s="26"/>
      <c r="G18" s="57">
        <f t="shared" si="0"/>
        <v>0</v>
      </c>
      <c r="H18" s="58">
        <f>'Známka na body'!G6</f>
        <v>0</v>
      </c>
      <c r="I18" s="42"/>
      <c r="J18" s="25"/>
      <c r="K18" s="50"/>
      <c r="L18" s="69">
        <f t="shared" si="1"/>
        <v>0</v>
      </c>
      <c r="M18" s="70">
        <f>'Známka na body'!G14</f>
        <v>0</v>
      </c>
      <c r="N18" s="99">
        <f t="shared" si="2"/>
        <v>0</v>
      </c>
      <c r="T18" s="127">
        <f t="shared" si="3"/>
        <v>0</v>
      </c>
      <c r="U18" s="1">
        <f t="shared" si="3"/>
        <v>0</v>
      </c>
      <c r="V18" s="126">
        <f t="shared" si="3"/>
        <v>0</v>
      </c>
      <c r="W18" s="127">
        <f t="shared" si="4"/>
        <v>0</v>
      </c>
      <c r="X18" s="128">
        <f>IF('Známka na body'!G14=0,'Známka na body'!G6,'Známka na body'!G14)</f>
        <v>0</v>
      </c>
    </row>
    <row r="19" spans="1:24" ht="16.5" thickBot="1" x14ac:dyDescent="0.3">
      <c r="A19" s="7"/>
      <c r="B19" s="3" t="s">
        <v>30</v>
      </c>
      <c r="C19" s="38" t="s">
        <v>31</v>
      </c>
      <c r="D19" s="43"/>
      <c r="E19" s="27"/>
      <c r="F19" s="28"/>
      <c r="G19" s="59">
        <f t="shared" si="0"/>
        <v>0</v>
      </c>
      <c r="H19" s="60">
        <f>G19</f>
        <v>0</v>
      </c>
      <c r="I19" s="43"/>
      <c r="J19" s="27"/>
      <c r="K19" s="51"/>
      <c r="L19" s="71">
        <f t="shared" si="1"/>
        <v>0</v>
      </c>
      <c r="M19" s="72">
        <f>L19</f>
        <v>0</v>
      </c>
      <c r="N19" s="100">
        <f t="shared" si="2"/>
        <v>0</v>
      </c>
      <c r="T19" s="127">
        <f t="shared" si="3"/>
        <v>0</v>
      </c>
      <c r="U19" s="1">
        <f t="shared" si="3"/>
        <v>0</v>
      </c>
      <c r="V19" s="126">
        <f t="shared" si="3"/>
        <v>0</v>
      </c>
      <c r="W19" s="127">
        <f t="shared" si="4"/>
        <v>0</v>
      </c>
      <c r="X19" s="128">
        <f>W19</f>
        <v>0</v>
      </c>
    </row>
    <row r="20" spans="1:24" ht="15.75" x14ac:dyDescent="0.25">
      <c r="A20" s="5" t="s">
        <v>32</v>
      </c>
      <c r="B20" s="2" t="s">
        <v>33</v>
      </c>
      <c r="C20" s="36" t="s">
        <v>34</v>
      </c>
      <c r="D20" s="41"/>
      <c r="E20" s="23"/>
      <c r="F20" s="24"/>
      <c r="G20" s="55">
        <f t="shared" si="0"/>
        <v>0</v>
      </c>
      <c r="H20" s="56">
        <f>G20</f>
        <v>0</v>
      </c>
      <c r="I20" s="41"/>
      <c r="J20" s="23"/>
      <c r="K20" s="49"/>
      <c r="L20" s="67">
        <f t="shared" si="1"/>
        <v>0</v>
      </c>
      <c r="M20" s="68">
        <f>L20</f>
        <v>0</v>
      </c>
      <c r="N20" s="101">
        <f t="shared" si="2"/>
        <v>0</v>
      </c>
      <c r="T20" s="127">
        <f t="shared" si="3"/>
        <v>0</v>
      </c>
      <c r="U20" s="1">
        <f t="shared" si="3"/>
        <v>0</v>
      </c>
      <c r="V20" s="126">
        <f t="shared" si="3"/>
        <v>0</v>
      </c>
      <c r="W20" s="127">
        <f t="shared" si="4"/>
        <v>0</v>
      </c>
      <c r="X20" s="128">
        <f>W20</f>
        <v>0</v>
      </c>
    </row>
    <row r="21" spans="1:24" ht="16.5" thickBot="1" x14ac:dyDescent="0.3">
      <c r="A21" s="18"/>
      <c r="B21" s="12"/>
      <c r="C21" s="97" t="s">
        <v>35</v>
      </c>
      <c r="D21" s="44"/>
      <c r="E21" s="29"/>
      <c r="F21" s="30"/>
      <c r="G21" s="61">
        <f t="shared" si="0"/>
        <v>0</v>
      </c>
      <c r="H21" s="62">
        <f>G21*5</f>
        <v>0</v>
      </c>
      <c r="I21" s="44"/>
      <c r="J21" s="29"/>
      <c r="K21" s="52"/>
      <c r="L21" s="73">
        <f t="shared" si="1"/>
        <v>0</v>
      </c>
      <c r="M21" s="74">
        <f>L21*5</f>
        <v>0</v>
      </c>
      <c r="N21" s="107">
        <f t="shared" si="2"/>
        <v>0</v>
      </c>
      <c r="T21" s="140">
        <f t="shared" si="3"/>
        <v>0</v>
      </c>
      <c r="U21" s="12">
        <f t="shared" si="3"/>
        <v>0</v>
      </c>
      <c r="V21" s="141">
        <f t="shared" si="3"/>
        <v>0</v>
      </c>
      <c r="W21" s="140">
        <f t="shared" si="4"/>
        <v>0</v>
      </c>
      <c r="X21" s="142">
        <f>W21*5</f>
        <v>0</v>
      </c>
    </row>
    <row r="22" spans="1:24" ht="16.5" thickBot="1" x14ac:dyDescent="0.3">
      <c r="A22" s="87" t="s">
        <v>36</v>
      </c>
      <c r="B22" s="4"/>
      <c r="C22" s="39"/>
      <c r="D22" s="120">
        <f>SUM(D16:D21)</f>
        <v>0</v>
      </c>
      <c r="E22" s="121">
        <f>SUM(E16:E21)</f>
        <v>0</v>
      </c>
      <c r="F22" s="121">
        <f>SUM(F15:F21)</f>
        <v>0</v>
      </c>
      <c r="G22" s="122">
        <f>SUM(G16:G21)</f>
        <v>0</v>
      </c>
      <c r="H22" s="123">
        <f>H21+H20+H19+H18+H17+H16</f>
        <v>0</v>
      </c>
      <c r="I22" s="120">
        <f t="shared" ref="I22:M22" si="5">SUM(I16:I21)</f>
        <v>0</v>
      </c>
      <c r="J22" s="121">
        <f t="shared" si="5"/>
        <v>0</v>
      </c>
      <c r="K22" s="124">
        <f t="shared" si="5"/>
        <v>0</v>
      </c>
      <c r="L22" s="75">
        <f t="shared" si="5"/>
        <v>0</v>
      </c>
      <c r="M22" s="63">
        <f t="shared" si="5"/>
        <v>0</v>
      </c>
      <c r="N22" s="160">
        <f>SUM(N16:N21)</f>
        <v>0</v>
      </c>
      <c r="O22" s="20">
        <f>IFERROR(M22/M40,0)</f>
        <v>0</v>
      </c>
      <c r="P22">
        <f>O22*100</f>
        <v>0</v>
      </c>
      <c r="Q22">
        <f>IFERROR(ROUND(P22,0),0)</f>
        <v>0</v>
      </c>
      <c r="R22" t="s">
        <v>37</v>
      </c>
      <c r="T22" s="143">
        <f>SUM(T16:T21)</f>
        <v>0</v>
      </c>
      <c r="U22" s="144">
        <f>SUM(U16:U21)</f>
        <v>0</v>
      </c>
      <c r="V22" s="145">
        <f>SUM(V16:V21)</f>
        <v>0</v>
      </c>
      <c r="W22" s="143">
        <f>SUM(W16:W21)</f>
        <v>0</v>
      </c>
      <c r="X22" s="146">
        <f>SUM(X16:X21)</f>
        <v>0</v>
      </c>
    </row>
    <row r="23" spans="1:24" ht="16.5" thickBot="1" x14ac:dyDescent="0.3">
      <c r="A23" s="201" t="s">
        <v>38</v>
      </c>
      <c r="B23" s="202"/>
      <c r="C23" s="84"/>
      <c r="D23" s="174"/>
      <c r="E23" s="186"/>
      <c r="F23" s="175"/>
      <c r="G23" s="174"/>
      <c r="H23" s="175"/>
      <c r="I23" s="174"/>
      <c r="J23" s="186"/>
      <c r="K23" s="175"/>
      <c r="L23" s="186"/>
      <c r="M23" s="175"/>
      <c r="N23" s="85"/>
      <c r="T23" s="203"/>
      <c r="U23" s="204"/>
      <c r="V23" s="205"/>
      <c r="W23" s="157"/>
      <c r="X23" s="139"/>
    </row>
    <row r="24" spans="1:24" ht="15.75" x14ac:dyDescent="0.25">
      <c r="A24" s="5" t="s">
        <v>39</v>
      </c>
      <c r="B24" s="2" t="s">
        <v>40</v>
      </c>
      <c r="C24" s="36" t="s">
        <v>41</v>
      </c>
      <c r="D24" s="45"/>
      <c r="E24" s="31"/>
      <c r="F24" s="32"/>
      <c r="G24" s="64">
        <f>F24+E24+D24</f>
        <v>0</v>
      </c>
      <c r="H24" s="65">
        <f>G24*5</f>
        <v>0</v>
      </c>
      <c r="I24" s="45"/>
      <c r="J24" s="31"/>
      <c r="K24" s="53"/>
      <c r="L24" s="76">
        <f t="shared" ref="L24:L35" si="6">K24+J24+I24</f>
        <v>0</v>
      </c>
      <c r="M24" s="77">
        <f>L24*5</f>
        <v>0</v>
      </c>
      <c r="N24" s="98">
        <f t="shared" ref="N24:N36" si="7">X24</f>
        <v>0</v>
      </c>
      <c r="T24" s="134">
        <f t="shared" ref="T24:T36" si="8">IF(I24="",D24,I24)</f>
        <v>0</v>
      </c>
      <c r="U24" s="135">
        <f t="shared" ref="U24:U36" si="9">IF(J24="",E24,J24)</f>
        <v>0</v>
      </c>
      <c r="V24" s="136">
        <f t="shared" ref="V24:V36" si="10">IF(K24="",F24,K24)</f>
        <v>0</v>
      </c>
      <c r="W24" s="134">
        <f t="shared" si="4"/>
        <v>0</v>
      </c>
      <c r="X24" s="137">
        <f>W24*5</f>
        <v>0</v>
      </c>
    </row>
    <row r="25" spans="1:24" ht="16.5" thickBot="1" x14ac:dyDescent="0.3">
      <c r="A25" s="6"/>
      <c r="B25" s="1" t="s">
        <v>42</v>
      </c>
      <c r="C25" s="37" t="s">
        <v>43</v>
      </c>
      <c r="D25" s="42"/>
      <c r="E25" s="25"/>
      <c r="F25" s="26"/>
      <c r="G25" s="57">
        <f>F25+E25+D25</f>
        <v>0</v>
      </c>
      <c r="H25" s="58">
        <f>G25</f>
        <v>0</v>
      </c>
      <c r="I25" s="42"/>
      <c r="J25" s="25"/>
      <c r="K25" s="50"/>
      <c r="L25" s="69">
        <f t="shared" si="6"/>
        <v>0</v>
      </c>
      <c r="M25" s="70">
        <f>L25</f>
        <v>0</v>
      </c>
      <c r="N25" s="100">
        <f t="shared" si="7"/>
        <v>0</v>
      </c>
      <c r="T25" s="127">
        <f t="shared" si="8"/>
        <v>0</v>
      </c>
      <c r="U25" s="1">
        <f t="shared" si="9"/>
        <v>0</v>
      </c>
      <c r="V25" s="126">
        <f t="shared" si="10"/>
        <v>0</v>
      </c>
      <c r="W25" s="127">
        <f t="shared" si="4"/>
        <v>0</v>
      </c>
      <c r="X25" s="128">
        <f>W25</f>
        <v>0</v>
      </c>
    </row>
    <row r="26" spans="1:24" ht="15.75" x14ac:dyDescent="0.25">
      <c r="A26" s="5" t="s">
        <v>44</v>
      </c>
      <c r="B26" s="2" t="s">
        <v>45</v>
      </c>
      <c r="C26" s="36" t="s">
        <v>46</v>
      </c>
      <c r="D26" s="41"/>
      <c r="E26" s="23"/>
      <c r="F26" s="24"/>
      <c r="G26" s="55">
        <f>F26+E26+D26</f>
        <v>0</v>
      </c>
      <c r="H26" s="56">
        <f>G26*5</f>
        <v>0</v>
      </c>
      <c r="I26" s="41"/>
      <c r="J26" s="23"/>
      <c r="K26" s="49"/>
      <c r="L26" s="67">
        <f t="shared" si="6"/>
        <v>0</v>
      </c>
      <c r="M26" s="68">
        <f>L26*5</f>
        <v>0</v>
      </c>
      <c r="N26" s="98">
        <f t="shared" si="7"/>
        <v>0</v>
      </c>
      <c r="T26" s="127">
        <f t="shared" si="8"/>
        <v>0</v>
      </c>
      <c r="U26" s="1">
        <f t="shared" si="9"/>
        <v>0</v>
      </c>
      <c r="V26" s="126">
        <f t="shared" si="10"/>
        <v>0</v>
      </c>
      <c r="W26" s="127">
        <f t="shared" si="4"/>
        <v>0</v>
      </c>
      <c r="X26" s="128">
        <f>W26*5</f>
        <v>0</v>
      </c>
    </row>
    <row r="27" spans="1:24" ht="15.75" x14ac:dyDescent="0.25">
      <c r="A27" s="6"/>
      <c r="B27" s="1"/>
      <c r="C27" s="37" t="s">
        <v>47</v>
      </c>
      <c r="D27" s="42"/>
      <c r="E27" s="25"/>
      <c r="F27" s="26"/>
      <c r="G27" s="57">
        <f t="shared" ref="G27:G33" si="11">F27+E27+D27</f>
        <v>0</v>
      </c>
      <c r="H27" s="58">
        <f>G27*3</f>
        <v>0</v>
      </c>
      <c r="I27" s="42"/>
      <c r="J27" s="25"/>
      <c r="K27" s="50"/>
      <c r="L27" s="69">
        <f t="shared" si="6"/>
        <v>0</v>
      </c>
      <c r="M27" s="70">
        <f>L27*3</f>
        <v>0</v>
      </c>
      <c r="N27" s="99">
        <f t="shared" si="7"/>
        <v>0</v>
      </c>
      <c r="T27" s="127">
        <f t="shared" si="8"/>
        <v>0</v>
      </c>
      <c r="U27" s="1">
        <f t="shared" si="9"/>
        <v>0</v>
      </c>
      <c r="V27" s="126">
        <f t="shared" si="10"/>
        <v>0</v>
      </c>
      <c r="W27" s="127">
        <f t="shared" si="4"/>
        <v>0</v>
      </c>
      <c r="X27" s="128">
        <f>W27*3</f>
        <v>0</v>
      </c>
    </row>
    <row r="28" spans="1:24" ht="15.75" x14ac:dyDescent="0.25">
      <c r="A28" s="6"/>
      <c r="B28" s="1" t="s">
        <v>48</v>
      </c>
      <c r="C28" s="37" t="s">
        <v>46</v>
      </c>
      <c r="D28" s="42"/>
      <c r="E28" s="25"/>
      <c r="F28" s="26"/>
      <c r="G28" s="57">
        <f t="shared" si="11"/>
        <v>0</v>
      </c>
      <c r="H28" s="58">
        <f>G28*4</f>
        <v>0</v>
      </c>
      <c r="I28" s="42"/>
      <c r="J28" s="25"/>
      <c r="K28" s="50"/>
      <c r="L28" s="69">
        <f t="shared" si="6"/>
        <v>0</v>
      </c>
      <c r="M28" s="70">
        <f>L28*4</f>
        <v>0</v>
      </c>
      <c r="N28" s="99">
        <f t="shared" si="7"/>
        <v>0</v>
      </c>
      <c r="T28" s="127">
        <f t="shared" si="8"/>
        <v>0</v>
      </c>
      <c r="U28" s="1">
        <f t="shared" si="9"/>
        <v>0</v>
      </c>
      <c r="V28" s="126">
        <f t="shared" si="10"/>
        <v>0</v>
      </c>
      <c r="W28" s="127">
        <f t="shared" si="4"/>
        <v>0</v>
      </c>
      <c r="X28" s="128">
        <f>W28*4</f>
        <v>0</v>
      </c>
    </row>
    <row r="29" spans="1:24" ht="15.75" x14ac:dyDescent="0.25">
      <c r="A29" s="6"/>
      <c r="B29" s="1"/>
      <c r="C29" s="37" t="s">
        <v>47</v>
      </c>
      <c r="D29" s="42"/>
      <c r="E29" s="25"/>
      <c r="F29" s="26"/>
      <c r="G29" s="57">
        <f t="shared" si="11"/>
        <v>0</v>
      </c>
      <c r="H29" s="58">
        <f>G29*2</f>
        <v>0</v>
      </c>
      <c r="I29" s="42"/>
      <c r="J29" s="25"/>
      <c r="K29" s="50"/>
      <c r="L29" s="69">
        <f t="shared" si="6"/>
        <v>0</v>
      </c>
      <c r="M29" s="70">
        <f>L29*2</f>
        <v>0</v>
      </c>
      <c r="N29" s="99">
        <f t="shared" si="7"/>
        <v>0</v>
      </c>
      <c r="T29" s="127">
        <f t="shared" si="8"/>
        <v>0</v>
      </c>
      <c r="U29" s="1">
        <f t="shared" si="9"/>
        <v>0</v>
      </c>
      <c r="V29" s="126">
        <f t="shared" si="10"/>
        <v>0</v>
      </c>
      <c r="W29" s="127">
        <f t="shared" si="4"/>
        <v>0</v>
      </c>
      <c r="X29" s="128">
        <f>W29*2</f>
        <v>0</v>
      </c>
    </row>
    <row r="30" spans="1:24" ht="15.75" x14ac:dyDescent="0.25">
      <c r="A30" s="6"/>
      <c r="B30" s="1" t="s">
        <v>49</v>
      </c>
      <c r="C30" s="37" t="s">
        <v>46</v>
      </c>
      <c r="D30" s="42"/>
      <c r="E30" s="25"/>
      <c r="F30" s="26"/>
      <c r="G30" s="57">
        <f t="shared" si="11"/>
        <v>0</v>
      </c>
      <c r="H30" s="58">
        <f>G30*3</f>
        <v>0</v>
      </c>
      <c r="I30" s="42"/>
      <c r="J30" s="25"/>
      <c r="K30" s="50"/>
      <c r="L30" s="69">
        <f t="shared" si="6"/>
        <v>0</v>
      </c>
      <c r="M30" s="70">
        <f>L30*3</f>
        <v>0</v>
      </c>
      <c r="N30" s="99">
        <f t="shared" si="7"/>
        <v>0</v>
      </c>
      <c r="T30" s="127">
        <f t="shared" si="8"/>
        <v>0</v>
      </c>
      <c r="U30" s="1">
        <f t="shared" si="9"/>
        <v>0</v>
      </c>
      <c r="V30" s="126">
        <f t="shared" si="10"/>
        <v>0</v>
      </c>
      <c r="W30" s="127">
        <f t="shared" si="4"/>
        <v>0</v>
      </c>
      <c r="X30" s="128">
        <f>W30*3</f>
        <v>0</v>
      </c>
    </row>
    <row r="31" spans="1:24" ht="15.75" x14ac:dyDescent="0.25">
      <c r="A31" s="6"/>
      <c r="B31" s="1"/>
      <c r="C31" s="37" t="s">
        <v>47</v>
      </c>
      <c r="D31" s="42"/>
      <c r="E31" s="25"/>
      <c r="F31" s="26"/>
      <c r="G31" s="57">
        <f t="shared" si="11"/>
        <v>0</v>
      </c>
      <c r="H31" s="58">
        <f>G31*2</f>
        <v>0</v>
      </c>
      <c r="I31" s="42"/>
      <c r="J31" s="25"/>
      <c r="K31" s="50"/>
      <c r="L31" s="69">
        <f t="shared" si="6"/>
        <v>0</v>
      </c>
      <c r="M31" s="70">
        <f>L31*2</f>
        <v>0</v>
      </c>
      <c r="N31" s="99">
        <f t="shared" si="7"/>
        <v>0</v>
      </c>
      <c r="T31" s="127">
        <f t="shared" si="8"/>
        <v>0</v>
      </c>
      <c r="U31" s="1">
        <f t="shared" si="9"/>
        <v>0</v>
      </c>
      <c r="V31" s="126">
        <f t="shared" si="10"/>
        <v>0</v>
      </c>
      <c r="W31" s="127">
        <f t="shared" si="4"/>
        <v>0</v>
      </c>
      <c r="X31" s="128">
        <f>W31*2</f>
        <v>0</v>
      </c>
    </row>
    <row r="32" spans="1:24" ht="15.75" x14ac:dyDescent="0.25">
      <c r="A32" s="6"/>
      <c r="B32" s="1" t="s">
        <v>50</v>
      </c>
      <c r="C32" s="37" t="s">
        <v>46</v>
      </c>
      <c r="D32" s="42"/>
      <c r="E32" s="25"/>
      <c r="F32" s="26"/>
      <c r="G32" s="57">
        <f t="shared" si="11"/>
        <v>0</v>
      </c>
      <c r="H32" s="58">
        <f>G32*2</f>
        <v>0</v>
      </c>
      <c r="I32" s="42"/>
      <c r="J32" s="25"/>
      <c r="K32" s="50"/>
      <c r="L32" s="69">
        <f t="shared" si="6"/>
        <v>0</v>
      </c>
      <c r="M32" s="70">
        <f>L32*2</f>
        <v>0</v>
      </c>
      <c r="N32" s="99">
        <f t="shared" si="7"/>
        <v>0</v>
      </c>
      <c r="T32" s="127">
        <f t="shared" si="8"/>
        <v>0</v>
      </c>
      <c r="U32" s="1">
        <f t="shared" si="9"/>
        <v>0</v>
      </c>
      <c r="V32" s="126">
        <f t="shared" si="10"/>
        <v>0</v>
      </c>
      <c r="W32" s="127">
        <f t="shared" si="4"/>
        <v>0</v>
      </c>
      <c r="X32" s="128">
        <f>W32*2</f>
        <v>0</v>
      </c>
    </row>
    <row r="33" spans="1:24" ht="15.75" x14ac:dyDescent="0.25">
      <c r="A33" s="6"/>
      <c r="B33" s="1"/>
      <c r="C33" s="37" t="s">
        <v>47</v>
      </c>
      <c r="D33" s="42"/>
      <c r="E33" s="25"/>
      <c r="F33" s="26"/>
      <c r="G33" s="57">
        <f t="shared" si="11"/>
        <v>0</v>
      </c>
      <c r="H33" s="58">
        <f>G33*1</f>
        <v>0</v>
      </c>
      <c r="I33" s="42"/>
      <c r="J33" s="25"/>
      <c r="K33" s="50"/>
      <c r="L33" s="69">
        <f t="shared" si="6"/>
        <v>0</v>
      </c>
      <c r="M33" s="70">
        <f>L33*1</f>
        <v>0</v>
      </c>
      <c r="N33" s="99">
        <f t="shared" si="7"/>
        <v>0</v>
      </c>
      <c r="T33" s="127">
        <f t="shared" si="8"/>
        <v>0</v>
      </c>
      <c r="U33" s="1">
        <f t="shared" si="9"/>
        <v>0</v>
      </c>
      <c r="V33" s="126">
        <f t="shared" si="10"/>
        <v>0</v>
      </c>
      <c r="W33" s="127">
        <f t="shared" si="4"/>
        <v>0</v>
      </c>
      <c r="X33" s="128">
        <f>W33</f>
        <v>0</v>
      </c>
    </row>
    <row r="34" spans="1:24" ht="15.75" x14ac:dyDescent="0.25">
      <c r="A34" s="6" t="s">
        <v>51</v>
      </c>
      <c r="B34" s="1" t="s">
        <v>52</v>
      </c>
      <c r="C34" s="37" t="s">
        <v>31</v>
      </c>
      <c r="D34" s="44"/>
      <c r="E34" s="29"/>
      <c r="F34" s="30"/>
      <c r="G34" s="61">
        <f>F34+E34+D34</f>
        <v>0</v>
      </c>
      <c r="H34" s="62">
        <f>G34*1</f>
        <v>0</v>
      </c>
      <c r="I34" s="44"/>
      <c r="J34" s="29"/>
      <c r="K34" s="52"/>
      <c r="L34" s="73">
        <f t="shared" si="6"/>
        <v>0</v>
      </c>
      <c r="M34" s="74">
        <f>L34*1</f>
        <v>0</v>
      </c>
      <c r="N34" s="99">
        <f t="shared" si="7"/>
        <v>0</v>
      </c>
      <c r="T34" s="127">
        <f t="shared" si="8"/>
        <v>0</v>
      </c>
      <c r="U34" s="1">
        <f t="shared" si="9"/>
        <v>0</v>
      </c>
      <c r="V34" s="126">
        <f t="shared" si="10"/>
        <v>0</v>
      </c>
      <c r="W34" s="127">
        <f t="shared" si="4"/>
        <v>0</v>
      </c>
      <c r="X34" s="128">
        <f>W34</f>
        <v>0</v>
      </c>
    </row>
    <row r="35" spans="1:24" ht="15.75" x14ac:dyDescent="0.25">
      <c r="A35" s="6" t="s">
        <v>53</v>
      </c>
      <c r="B35" s="13" t="s">
        <v>54</v>
      </c>
      <c r="C35" s="37" t="s">
        <v>31</v>
      </c>
      <c r="D35" s="42"/>
      <c r="E35" s="25"/>
      <c r="F35" s="26"/>
      <c r="G35" s="57">
        <f>F35+E35+D35</f>
        <v>0</v>
      </c>
      <c r="H35" s="58">
        <f>G35*3</f>
        <v>0</v>
      </c>
      <c r="I35" s="42"/>
      <c r="J35" s="25"/>
      <c r="K35" s="50"/>
      <c r="L35" s="69">
        <f t="shared" si="6"/>
        <v>0</v>
      </c>
      <c r="M35" s="70">
        <f>L35*3</f>
        <v>0</v>
      </c>
      <c r="N35" s="99">
        <f t="shared" si="7"/>
        <v>0</v>
      </c>
      <c r="T35" s="127">
        <f t="shared" si="8"/>
        <v>0</v>
      </c>
      <c r="U35" s="1">
        <f t="shared" si="9"/>
        <v>0</v>
      </c>
      <c r="V35" s="126">
        <f t="shared" si="10"/>
        <v>0</v>
      </c>
      <c r="W35" s="127">
        <f t="shared" si="4"/>
        <v>0</v>
      </c>
      <c r="X35" s="128">
        <f>W35*3</f>
        <v>0</v>
      </c>
    </row>
    <row r="36" spans="1:24" ht="16.5" thickBot="1" x14ac:dyDescent="0.3">
      <c r="A36" s="7"/>
      <c r="B36" s="95" t="s">
        <v>55</v>
      </c>
      <c r="C36" s="38" t="s">
        <v>31</v>
      </c>
      <c r="D36" s="46"/>
      <c r="E36" s="33"/>
      <c r="F36" s="34"/>
      <c r="G36" s="79">
        <f>F36+E36+D36</f>
        <v>0</v>
      </c>
      <c r="H36" s="80">
        <f>G36*1</f>
        <v>0</v>
      </c>
      <c r="I36" s="46"/>
      <c r="J36" s="33"/>
      <c r="K36" s="54"/>
      <c r="L36" s="81">
        <f t="shared" ref="L36" si="12">K36+J36+I36</f>
        <v>0</v>
      </c>
      <c r="M36" s="96">
        <f>L36*1</f>
        <v>0</v>
      </c>
      <c r="N36" s="100">
        <f t="shared" si="7"/>
        <v>0</v>
      </c>
      <c r="T36" s="140">
        <f t="shared" si="8"/>
        <v>0</v>
      </c>
      <c r="U36" s="12">
        <f t="shared" si="9"/>
        <v>0</v>
      </c>
      <c r="V36" s="141">
        <f t="shared" si="10"/>
        <v>0</v>
      </c>
      <c r="W36" s="140">
        <f t="shared" si="4"/>
        <v>0</v>
      </c>
      <c r="X36" s="142">
        <f>W36</f>
        <v>0</v>
      </c>
    </row>
    <row r="37" spans="1:24" ht="16.5" thickBot="1" x14ac:dyDescent="0.3">
      <c r="A37" s="207" t="s">
        <v>56</v>
      </c>
      <c r="B37" s="208"/>
      <c r="C37" s="40"/>
      <c r="D37" s="162">
        <f>SUM(D24:D36)</f>
        <v>0</v>
      </c>
      <c r="E37" s="163">
        <f>SUM(E24:E36)</f>
        <v>0</v>
      </c>
      <c r="F37" s="164">
        <f>SUM(F24:F36)</f>
        <v>0</v>
      </c>
      <c r="G37" s="162">
        <f>SUM(G24:G36)</f>
        <v>0</v>
      </c>
      <c r="H37" s="165">
        <f>H36+H35+H34+H33+H32+H31+H30+H29+H28+H27+H26+H25+H24</f>
        <v>0</v>
      </c>
      <c r="I37" s="162">
        <f t="shared" ref="I37:N37" si="13">SUM(I24:I36)</f>
        <v>0</v>
      </c>
      <c r="J37" s="163">
        <f t="shared" si="13"/>
        <v>0</v>
      </c>
      <c r="K37" s="166">
        <f t="shared" si="13"/>
        <v>0</v>
      </c>
      <c r="L37" s="78">
        <f t="shared" si="13"/>
        <v>0</v>
      </c>
      <c r="M37" s="66">
        <f t="shared" si="13"/>
        <v>0</v>
      </c>
      <c r="N37" s="161">
        <f t="shared" si="13"/>
        <v>0</v>
      </c>
      <c r="O37" s="20">
        <f>IFERROR(M37/M40,0)</f>
        <v>0</v>
      </c>
      <c r="P37">
        <f>O37*100</f>
        <v>0</v>
      </c>
      <c r="Q37">
        <f>IFERROR(ROUND(P37,0),0)</f>
        <v>0</v>
      </c>
      <c r="R37" t="s">
        <v>37</v>
      </c>
      <c r="T37" s="143">
        <f>SUM(T24:T36)</f>
        <v>0</v>
      </c>
      <c r="U37" s="144">
        <f>SUM(U24:U36)</f>
        <v>0</v>
      </c>
      <c r="V37" s="145">
        <f>SUM(V24:V36)</f>
        <v>0</v>
      </c>
      <c r="W37" s="143">
        <f>SUM(W24:W36)</f>
        <v>0</v>
      </c>
      <c r="X37" s="146">
        <f>SUM(X24:X36)</f>
        <v>0</v>
      </c>
    </row>
    <row r="38" spans="1:24" ht="16.5" thickBot="1" x14ac:dyDescent="0.3">
      <c r="A38" s="201" t="s">
        <v>57</v>
      </c>
      <c r="B38" s="206"/>
      <c r="C38" s="84"/>
      <c r="D38" s="174"/>
      <c r="E38" s="186"/>
      <c r="F38" s="175"/>
      <c r="G38" s="174"/>
      <c r="H38" s="175"/>
      <c r="I38" s="174"/>
      <c r="J38" s="186"/>
      <c r="K38" s="175"/>
      <c r="L38" s="186"/>
      <c r="M38" s="175"/>
      <c r="N38" s="86"/>
      <c r="T38" s="212"/>
      <c r="U38" s="213"/>
      <c r="V38" s="213"/>
      <c r="W38" s="158"/>
      <c r="X38" s="147"/>
    </row>
    <row r="39" spans="1:24" ht="16.5" thickBot="1" x14ac:dyDescent="0.3">
      <c r="A39" s="88" t="s">
        <v>58</v>
      </c>
      <c r="B39" s="21" t="s">
        <v>59</v>
      </c>
      <c r="C39" s="40" t="s">
        <v>60</v>
      </c>
      <c r="D39" s="46"/>
      <c r="E39" s="33"/>
      <c r="F39" s="34"/>
      <c r="G39" s="79">
        <f>D39+E39+F39</f>
        <v>0</v>
      </c>
      <c r="H39" s="80">
        <f>G39*1</f>
        <v>0</v>
      </c>
      <c r="I39" s="46"/>
      <c r="J39" s="33"/>
      <c r="K39" s="54"/>
      <c r="L39" s="81">
        <f>K39+J39+I39</f>
        <v>0</v>
      </c>
      <c r="M39" s="80">
        <f>L39</f>
        <v>0</v>
      </c>
      <c r="N39" s="160">
        <f>X39</f>
        <v>0</v>
      </c>
      <c r="O39" s="20">
        <f>IFERROR(M39/M40,0)</f>
        <v>0</v>
      </c>
      <c r="P39">
        <f>O39*100</f>
        <v>0</v>
      </c>
      <c r="Q39">
        <f>IFERROR(ROUND(P39,0),0)</f>
        <v>0</v>
      </c>
      <c r="R39" t="s">
        <v>37</v>
      </c>
      <c r="T39" s="152">
        <f>IF(I39="",D39,I39)</f>
        <v>0</v>
      </c>
      <c r="U39" s="4">
        <f>IF(J39="",E39,J39)</f>
        <v>0</v>
      </c>
      <c r="V39" s="153">
        <f>IF(K39="",F39,K39)</f>
        <v>0</v>
      </c>
      <c r="W39" s="152">
        <f t="shared" si="4"/>
        <v>0</v>
      </c>
      <c r="X39" s="154">
        <f>W39</f>
        <v>0</v>
      </c>
    </row>
    <row r="40" spans="1:24" ht="19.5" thickBot="1" x14ac:dyDescent="0.35">
      <c r="D40" s="209" t="s">
        <v>61</v>
      </c>
      <c r="E40" s="210"/>
      <c r="F40" s="211"/>
      <c r="G40" s="167"/>
      <c r="H40" s="168">
        <f>H39+H37+H22</f>
        <v>0</v>
      </c>
      <c r="I40" s="169"/>
      <c r="J40" s="170"/>
      <c r="K40" s="170"/>
      <c r="L40" s="21"/>
      <c r="M40" s="125">
        <f>M39+M37+M22</f>
        <v>0</v>
      </c>
      <c r="N40" s="108">
        <f>N39+N37+N22</f>
        <v>0</v>
      </c>
      <c r="T40" s="148">
        <f>T39+T37+T22</f>
        <v>0</v>
      </c>
      <c r="U40" s="149">
        <f>U39+U37+U22</f>
        <v>0</v>
      </c>
      <c r="V40" s="150">
        <f>V39+V37+V22</f>
        <v>0</v>
      </c>
      <c r="W40" s="159">
        <f>W39+W37+W22</f>
        <v>0</v>
      </c>
      <c r="X40" s="151">
        <f>X39+X37+X22</f>
        <v>0</v>
      </c>
    </row>
    <row r="41" spans="1:24" x14ac:dyDescent="0.25">
      <c r="A41" t="s">
        <v>113</v>
      </c>
    </row>
    <row r="42" spans="1:24" x14ac:dyDescent="0.25">
      <c r="A42" s="198" t="s">
        <v>116</v>
      </c>
      <c r="B42" s="199"/>
      <c r="C42" s="200"/>
      <c r="O42" s="19">
        <f>O39+O37+O22</f>
        <v>0</v>
      </c>
      <c r="Q42">
        <f>Q39+Q37+Q22</f>
        <v>0</v>
      </c>
      <c r="R42" t="s">
        <v>37</v>
      </c>
    </row>
  </sheetData>
  <sheetProtection algorithmName="SHA-512" hashValue="rNrSSHDV245UR6Tr4IsP/3gfEUtT/CeLbcV8baT+tzw35JYX3NdR+6YrrM05gMGJBWSK1E5GjaDOpblxNCLbBQ==" saltValue="uhdZvEebFGQ4n9QEJOWJXQ==" spinCount="100000" sheet="1" objects="1" scenarios="1"/>
  <mergeCells count="31">
    <mergeCell ref="T11:V13"/>
    <mergeCell ref="W11:X13"/>
    <mergeCell ref="A42:C42"/>
    <mergeCell ref="A23:B23"/>
    <mergeCell ref="A15:B15"/>
    <mergeCell ref="T23:V23"/>
    <mergeCell ref="A38:B38"/>
    <mergeCell ref="D38:F38"/>
    <mergeCell ref="G38:H38"/>
    <mergeCell ref="I38:K38"/>
    <mergeCell ref="L38:M38"/>
    <mergeCell ref="A37:B37"/>
    <mergeCell ref="D40:F40"/>
    <mergeCell ref="T38:V38"/>
    <mergeCell ref="T15:V15"/>
    <mergeCell ref="D23:F23"/>
    <mergeCell ref="G23:H23"/>
    <mergeCell ref="I23:K23"/>
    <mergeCell ref="L23:M23"/>
    <mergeCell ref="D15:F15"/>
    <mergeCell ref="G15:H15"/>
    <mergeCell ref="C3:J3"/>
    <mergeCell ref="L13:M13"/>
    <mergeCell ref="L15:M15"/>
    <mergeCell ref="N13:N14"/>
    <mergeCell ref="D11:F12"/>
    <mergeCell ref="I11:M12"/>
    <mergeCell ref="N11:N12"/>
    <mergeCell ref="I15:K15"/>
    <mergeCell ref="H9:K9"/>
    <mergeCell ref="G13:H13"/>
  </mergeCells>
  <dataValidations count="3">
    <dataValidation allowBlank="1" showInputMessage="1" showErrorMessage="1" promptTitle="Granty - účast v řešitel. týmu" prompt=" " sqref="D37:F37 I37:K37" xr:uid="{776EA5BA-287F-4A35-94BD-502DA0E9EA88}"/>
    <dataValidation allowBlank="1" showInputMessage="1" showErrorMessage="1" promptTitle="Počet úspěšných obhajob" prompt=" " sqref="D22:F22 I22:K22" xr:uid="{8DF6C87D-B434-4F72-A6FF-BC418CAEE611}"/>
    <dataValidation allowBlank="1" showInputMessage="1" showErrorMessage="1" promptTitle="Hodnocení studenty" prompt=" " sqref="I18:K18 D18:F18" xr:uid="{E1634100-1AD3-492B-92C8-8CBFA82992C1}"/>
  </dataValidations>
  <pageMargins left="0.7" right="0.7" top="0.78740157499999996" bottom="0.78740157499999996" header="0.3" footer="0.3"/>
  <pageSetup paperSize="9" scale="70" orientation="landscape" r:id="rId1"/>
  <ignoredErrors>
    <ignoredError sqref="M25 M30 H25 H35 H30 M35 M18 H18 H22 H37" formula="1"/>
    <ignoredError sqref="F22" formula="1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greaterThan" id="{AB4C72AB-1C65-4F55-BF47-7747432D1364}">
            <xm:f>Číselníky!$R$11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2" operator="lessThan" id="{A16BCA80-043E-4F75-ABDA-A64722B5362D}">
            <xm:f>Číselníky!$Q$11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" operator="between" id="{96D76049-14A5-4EF5-8F01-A7FCD7A435A5}">
            <xm:f>Číselníky!$Q$11</xm:f>
            <xm:f>Číselníky!$R$11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ellIs" priority="1" operator="between" id="{9D6F0179-0CEE-42F0-8BF8-9D8C69587E14}">
            <xm:f>Číselníky!$U$11</xm:f>
            <xm:f>Číselníky!$V$11</xm:f>
            <x14:dxf>
              <font>
                <color theme="9" tint="-0.24994659260841701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13" operator="lessThan" id="{608FE1E6-60A7-4F42-AB49-7ABB8BEE639F}">
            <xm:f>Číselníky!$U$11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4" operator="between" id="{8AB36E0A-E289-44DD-BF3B-9FF8C826E9B0}">
            <xm:f>Číselníky!$U$11</xm:f>
            <xm:f>"1Číselníky!$V$11"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Q39</xm:sqref>
        </x14:conditionalFormatting>
        <x14:conditionalFormatting xmlns:xm="http://schemas.microsoft.com/office/excel/2006/main">
          <x14:cfRule type="cellIs" priority="2" operator="lessThan" id="{237F0C96-2C97-4E32-BD18-331E007523E4}">
            <xm:f>Číselníky!$S$11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" operator="greaterThan" id="{CE64FF6B-5610-4F51-B47A-C9BA63DB229B}">
            <xm:f>Číselníky!$T$11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between" id="{487D57B7-E3EC-40AF-A0A7-439629BD212E}">
            <xm:f>Číselníky!$S$11</xm:f>
            <xm:f>Číselníky!$T$11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Q37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Title="Hodnocení objemu výuky" prompt="vyučuje přibližně v poloviční míře rozpětí hranic výše orientačně stanoveného rozpětí objemu pedagogické činnosti v tabulce 1" xr:uid="{4C2D17C2-425D-47E8-8301-8113EB447033}">
          <x14:formula1>
            <xm:f>Číselníky!$A$2:$A$4</xm:f>
          </x14:formula1>
          <xm:sqref>D16</xm:sqref>
        </x14:dataValidation>
        <x14:dataValidation type="list" allowBlank="1" showInputMessage="1" showErrorMessage="1" xr:uid="{A7FBAA8D-3F4C-4A88-8564-DF01A69A2AAD}">
          <x14:formula1>
            <xm:f>Číselníky!$A$2:$A$4</xm:f>
          </x14:formula1>
          <xm:sqref>E16 F16 I16 J16 K16</xm:sqref>
        </x14:dataValidation>
        <x14:dataValidation type="list" allowBlank="1" showInputMessage="1" showErrorMessage="1" promptTitle="Kvalita výuky" prompt=" " xr:uid="{6EBA3702-70E7-47B8-B22A-D76325432B8E}">
          <x14:formula1>
            <xm:f>Číselníky!$B$2:$B$6</xm:f>
          </x14:formula1>
          <xm:sqref>D17 E17:F17 I17:K17</xm:sqref>
        </x14:dataValidation>
        <x14:dataValidation type="list" allowBlank="1" showInputMessage="1" showErrorMessage="1" promptTitle="Kvalifikační práce" prompt=" " xr:uid="{0ABBFCCA-4AB5-4D60-B74B-8E7BD73BFDAF}">
          <x14:formula1>
            <xm:f>Číselníky!$D$2:$D$11</xm:f>
          </x14:formula1>
          <xm:sqref>D19:F19 I19:K19</xm:sqref>
        </x14:dataValidation>
        <x14:dataValidation type="list" allowBlank="1" showInputMessage="1" showErrorMessage="1" promptTitle="Počet studentů" prompt=" " xr:uid="{3D8E53B2-FFF7-4079-9F3A-4595C5FAEB68}">
          <x14:formula1>
            <xm:f>Číselníky!$E$2:$E$8</xm:f>
          </x14:formula1>
          <xm:sqref>D20:F20 I20:K20</xm:sqref>
        </x14:dataValidation>
        <x14:dataValidation type="list" allowBlank="1" showInputMessage="1" showErrorMessage="1" promptTitle="Počet úspěšných obhajob" prompt=" " xr:uid="{03C38ECE-237D-4EF0-945C-072457926DC1}">
          <x14:formula1>
            <xm:f>Číselníky!$F$2:$F$6</xm:f>
          </x14:formula1>
          <xm:sqref>I21:K21 D21:F21</xm:sqref>
        </x14:dataValidation>
        <x14:dataValidation type="list" allowBlank="1" showInputMessage="1" showErrorMessage="1" promptTitle="Ostatní činnosti" prompt=" " xr:uid="{90836C68-8664-4105-B6D3-445B5A2E37AD}">
          <x14:formula1>
            <xm:f>Číselníky!$L$2:$L$6</xm:f>
          </x14:formula1>
          <xm:sqref>D39:F39 I39:K39</xm:sqref>
        </x14:dataValidation>
        <x14:dataValidation type="list" allowBlank="1" showInputMessage="1" showErrorMessage="1" xr:uid="{5437DCAD-CB6D-496E-AF9A-FDBB5AC42BE2}">
          <x14:formula1>
            <xm:f>Číselníky!$N$2:$N$8</xm:f>
          </x14:formula1>
          <xm:sqref>B12</xm:sqref>
        </x14:dataValidation>
        <x14:dataValidation type="list" allowBlank="1" showInputMessage="1" showErrorMessage="1" xr:uid="{4BB33259-164D-45C7-AF4E-2F5120FAD646}">
          <x14:formula1>
            <xm:f>Číselníky!$X$2:$X$114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D3630-BB51-4290-8863-16803ECC2B85}">
  <dimension ref="A1:G404"/>
  <sheetViews>
    <sheetView workbookViewId="0">
      <selection activeCell="G15" sqref="G15"/>
    </sheetView>
  </sheetViews>
  <sheetFormatPr defaultRowHeight="15" x14ac:dyDescent="0.25"/>
  <cols>
    <col min="1" max="1" width="10.7109375" customWidth="1"/>
    <col min="2" max="2" width="11.28515625" customWidth="1"/>
    <col min="5" max="5" width="12.7109375" bestFit="1" customWidth="1"/>
    <col min="6" max="6" width="13.140625" customWidth="1"/>
    <col min="7" max="7" width="12.7109375" customWidth="1"/>
    <col min="8" max="8" width="12.42578125" customWidth="1"/>
  </cols>
  <sheetData>
    <row r="1" spans="1:7" x14ac:dyDescent="0.25">
      <c r="A1" t="s">
        <v>62</v>
      </c>
      <c r="B1" t="s">
        <v>63</v>
      </c>
      <c r="E1" s="216" t="s">
        <v>64</v>
      </c>
      <c r="F1" s="216"/>
      <c r="G1" s="216"/>
    </row>
    <row r="2" spans="1:7" ht="15.75" thickBot="1" x14ac:dyDescent="0.3">
      <c r="B2">
        <v>0</v>
      </c>
      <c r="E2" s="104" t="s">
        <v>65</v>
      </c>
      <c r="F2" s="104" t="s">
        <v>62</v>
      </c>
      <c r="G2" s="104" t="s">
        <v>63</v>
      </c>
    </row>
    <row r="3" spans="1:7" ht="15.75" thickTop="1" x14ac:dyDescent="0.25">
      <c r="A3" s="103">
        <v>0</v>
      </c>
      <c r="B3">
        <v>0</v>
      </c>
      <c r="E3" t="s">
        <v>66</v>
      </c>
      <c r="F3">
        <f>'1. část'!D18</f>
        <v>0</v>
      </c>
      <c r="G3">
        <f>VLOOKUP(F3,Tabulka10[],2,FALSE)</f>
        <v>0</v>
      </c>
    </row>
    <row r="4" spans="1:7" x14ac:dyDescent="0.25">
      <c r="A4" s="103">
        <v>1</v>
      </c>
      <c r="B4">
        <v>2</v>
      </c>
      <c r="E4" t="s">
        <v>67</v>
      </c>
      <c r="F4">
        <f>'1. část'!E18</f>
        <v>0</v>
      </c>
      <c r="G4">
        <f>VLOOKUP(F4,Tabulka10[],2,FALSE)</f>
        <v>0</v>
      </c>
    </row>
    <row r="5" spans="1:7" x14ac:dyDescent="0.25">
      <c r="A5">
        <v>1.01</v>
      </c>
      <c r="B5">
        <v>2</v>
      </c>
      <c r="E5" t="s">
        <v>68</v>
      </c>
      <c r="F5">
        <f>'1. část'!F18</f>
        <v>0</v>
      </c>
      <c r="G5">
        <f>VLOOKUP(F5,Tabulka10[],2,FALSE)</f>
        <v>0</v>
      </c>
    </row>
    <row r="6" spans="1:7" ht="15.75" thickBot="1" x14ac:dyDescent="0.3">
      <c r="A6">
        <v>1.02</v>
      </c>
      <c r="B6">
        <v>2</v>
      </c>
      <c r="E6" s="104" t="s">
        <v>69</v>
      </c>
      <c r="F6" s="104"/>
      <c r="G6" s="105">
        <f>SUM(G3:G5)</f>
        <v>0</v>
      </c>
    </row>
    <row r="7" spans="1:7" ht="15.75" thickTop="1" x14ac:dyDescent="0.25">
      <c r="A7" s="103">
        <v>1.03</v>
      </c>
      <c r="B7">
        <v>2</v>
      </c>
    </row>
    <row r="8" spans="1:7" x14ac:dyDescent="0.25">
      <c r="A8">
        <v>1.04</v>
      </c>
      <c r="B8">
        <v>2</v>
      </c>
    </row>
    <row r="9" spans="1:7" x14ac:dyDescent="0.25">
      <c r="A9">
        <v>1.05</v>
      </c>
      <c r="B9">
        <v>2</v>
      </c>
      <c r="E9" s="216" t="s">
        <v>70</v>
      </c>
      <c r="F9" s="216"/>
      <c r="G9" s="216"/>
    </row>
    <row r="10" spans="1:7" ht="15.75" thickBot="1" x14ac:dyDescent="0.3">
      <c r="A10" s="103">
        <v>1.06</v>
      </c>
      <c r="B10">
        <v>2</v>
      </c>
      <c r="E10" s="104" t="s">
        <v>65</v>
      </c>
      <c r="F10" s="104" t="s">
        <v>62</v>
      </c>
      <c r="G10" s="104" t="s">
        <v>63</v>
      </c>
    </row>
    <row r="11" spans="1:7" ht="15.75" thickTop="1" x14ac:dyDescent="0.25">
      <c r="A11">
        <v>1.07</v>
      </c>
      <c r="B11">
        <v>2</v>
      </c>
      <c r="E11" t="s">
        <v>66</v>
      </c>
      <c r="F11">
        <f>'1. část'!I18</f>
        <v>0</v>
      </c>
      <c r="G11">
        <f>VLOOKUP(F11,Tabulka10[],2,FALSE)</f>
        <v>0</v>
      </c>
    </row>
    <row r="12" spans="1:7" x14ac:dyDescent="0.25">
      <c r="A12">
        <v>1.08</v>
      </c>
      <c r="B12">
        <v>2</v>
      </c>
      <c r="E12" t="s">
        <v>67</v>
      </c>
      <c r="F12">
        <f>'1. část'!J18</f>
        <v>0</v>
      </c>
      <c r="G12">
        <f>VLOOKUP(F12,Tabulka10[],2,FALSE)</f>
        <v>0</v>
      </c>
    </row>
    <row r="13" spans="1:7" x14ac:dyDescent="0.25">
      <c r="A13" s="103">
        <v>1.0900000000000001</v>
      </c>
      <c r="B13">
        <v>2</v>
      </c>
      <c r="E13" t="s">
        <v>68</v>
      </c>
      <c r="F13">
        <f>'1. část'!K18</f>
        <v>0</v>
      </c>
      <c r="G13">
        <f>VLOOKUP(F13,Tabulka10[],2,FALSE)</f>
        <v>0</v>
      </c>
    </row>
    <row r="14" spans="1:7" ht="15.75" thickBot="1" x14ac:dyDescent="0.3">
      <c r="A14">
        <v>1.1000000000000001</v>
      </c>
      <c r="B14">
        <v>2</v>
      </c>
      <c r="E14" s="104" t="s">
        <v>69</v>
      </c>
      <c r="F14" s="104"/>
      <c r="G14" s="105">
        <f>SUM(G11:G13)</f>
        <v>0</v>
      </c>
    </row>
    <row r="15" spans="1:7" ht="15.75" thickTop="1" x14ac:dyDescent="0.25">
      <c r="A15">
        <v>1.1100000000000001</v>
      </c>
      <c r="B15">
        <v>2</v>
      </c>
    </row>
    <row r="16" spans="1:7" x14ac:dyDescent="0.25">
      <c r="A16" s="103">
        <v>1.1200000000000001</v>
      </c>
      <c r="B16">
        <v>2</v>
      </c>
    </row>
    <row r="17" spans="1:2" x14ac:dyDescent="0.25">
      <c r="A17">
        <v>1.1299999999999999</v>
      </c>
      <c r="B17">
        <v>2</v>
      </c>
    </row>
    <row r="18" spans="1:2" x14ac:dyDescent="0.25">
      <c r="A18">
        <v>1.1399999999999999</v>
      </c>
      <c r="B18">
        <v>2</v>
      </c>
    </row>
    <row r="19" spans="1:2" x14ac:dyDescent="0.25">
      <c r="A19" s="103">
        <v>1.1499999999999999</v>
      </c>
      <c r="B19">
        <v>2</v>
      </c>
    </row>
    <row r="20" spans="1:2" x14ac:dyDescent="0.25">
      <c r="A20">
        <v>1.1599999999999999</v>
      </c>
      <c r="B20">
        <v>2</v>
      </c>
    </row>
    <row r="21" spans="1:2" x14ac:dyDescent="0.25">
      <c r="A21">
        <v>1.17</v>
      </c>
      <c r="B21">
        <v>2</v>
      </c>
    </row>
    <row r="22" spans="1:2" x14ac:dyDescent="0.25">
      <c r="A22" s="103">
        <v>1.18</v>
      </c>
      <c r="B22">
        <v>2</v>
      </c>
    </row>
    <row r="23" spans="1:2" x14ac:dyDescent="0.25">
      <c r="A23">
        <v>1.19</v>
      </c>
      <c r="B23">
        <v>2</v>
      </c>
    </row>
    <row r="24" spans="1:2" x14ac:dyDescent="0.25">
      <c r="A24">
        <v>1.2</v>
      </c>
      <c r="B24">
        <v>2</v>
      </c>
    </row>
    <row r="25" spans="1:2" x14ac:dyDescent="0.25">
      <c r="A25" s="103">
        <v>1.21</v>
      </c>
      <c r="B25">
        <v>2</v>
      </c>
    </row>
    <row r="26" spans="1:2" x14ac:dyDescent="0.25">
      <c r="A26">
        <v>1.22</v>
      </c>
      <c r="B26">
        <v>2</v>
      </c>
    </row>
    <row r="27" spans="1:2" x14ac:dyDescent="0.25">
      <c r="A27">
        <v>1.23</v>
      </c>
      <c r="B27">
        <v>2</v>
      </c>
    </row>
    <row r="28" spans="1:2" x14ac:dyDescent="0.25">
      <c r="A28" s="103">
        <v>1.24</v>
      </c>
      <c r="B28">
        <v>2</v>
      </c>
    </row>
    <row r="29" spans="1:2" x14ac:dyDescent="0.25">
      <c r="A29">
        <v>1.25</v>
      </c>
      <c r="B29">
        <v>2</v>
      </c>
    </row>
    <row r="30" spans="1:2" x14ac:dyDescent="0.25">
      <c r="A30">
        <v>1.26</v>
      </c>
      <c r="B30">
        <v>2</v>
      </c>
    </row>
    <row r="31" spans="1:2" x14ac:dyDescent="0.25">
      <c r="A31" s="103">
        <v>1.27</v>
      </c>
      <c r="B31">
        <v>2</v>
      </c>
    </row>
    <row r="32" spans="1:2" x14ac:dyDescent="0.25">
      <c r="A32">
        <v>1.28</v>
      </c>
      <c r="B32">
        <v>2</v>
      </c>
    </row>
    <row r="33" spans="1:2" x14ac:dyDescent="0.25">
      <c r="A33">
        <v>1.29</v>
      </c>
      <c r="B33">
        <v>2</v>
      </c>
    </row>
    <row r="34" spans="1:2" x14ac:dyDescent="0.25">
      <c r="A34" s="103">
        <v>1.3</v>
      </c>
      <c r="B34">
        <v>2</v>
      </c>
    </row>
    <row r="35" spans="1:2" x14ac:dyDescent="0.25">
      <c r="A35">
        <v>1.31</v>
      </c>
      <c r="B35">
        <v>2</v>
      </c>
    </row>
    <row r="36" spans="1:2" x14ac:dyDescent="0.25">
      <c r="A36">
        <v>1.32</v>
      </c>
      <c r="B36">
        <v>2</v>
      </c>
    </row>
    <row r="37" spans="1:2" x14ac:dyDescent="0.25">
      <c r="A37" s="103">
        <v>1.33</v>
      </c>
      <c r="B37">
        <v>2</v>
      </c>
    </row>
    <row r="38" spans="1:2" x14ac:dyDescent="0.25">
      <c r="A38">
        <v>1.34</v>
      </c>
      <c r="B38">
        <v>2</v>
      </c>
    </row>
    <row r="39" spans="1:2" x14ac:dyDescent="0.25">
      <c r="A39">
        <v>1.35</v>
      </c>
      <c r="B39">
        <v>2</v>
      </c>
    </row>
    <row r="40" spans="1:2" x14ac:dyDescent="0.25">
      <c r="A40" s="103">
        <v>1.36</v>
      </c>
      <c r="B40">
        <v>2</v>
      </c>
    </row>
    <row r="41" spans="1:2" x14ac:dyDescent="0.25">
      <c r="A41">
        <v>1.37</v>
      </c>
      <c r="B41">
        <v>2</v>
      </c>
    </row>
    <row r="42" spans="1:2" x14ac:dyDescent="0.25">
      <c r="A42">
        <v>1.38</v>
      </c>
      <c r="B42">
        <v>2</v>
      </c>
    </row>
    <row r="43" spans="1:2" x14ac:dyDescent="0.25">
      <c r="A43" s="103">
        <v>1.39</v>
      </c>
      <c r="B43">
        <v>2</v>
      </c>
    </row>
    <row r="44" spans="1:2" x14ac:dyDescent="0.25">
      <c r="A44">
        <v>1.4</v>
      </c>
      <c r="B44">
        <v>2</v>
      </c>
    </row>
    <row r="45" spans="1:2" x14ac:dyDescent="0.25">
      <c r="A45">
        <v>1.41</v>
      </c>
      <c r="B45">
        <v>2</v>
      </c>
    </row>
    <row r="46" spans="1:2" x14ac:dyDescent="0.25">
      <c r="A46" s="103">
        <v>1.42</v>
      </c>
      <c r="B46">
        <v>2</v>
      </c>
    </row>
    <row r="47" spans="1:2" x14ac:dyDescent="0.25">
      <c r="A47">
        <v>1.43</v>
      </c>
      <c r="B47">
        <v>2</v>
      </c>
    </row>
    <row r="48" spans="1:2" x14ac:dyDescent="0.25">
      <c r="A48">
        <v>1.44</v>
      </c>
      <c r="B48">
        <v>2</v>
      </c>
    </row>
    <row r="49" spans="1:2" x14ac:dyDescent="0.25">
      <c r="A49" s="103">
        <v>1.45</v>
      </c>
      <c r="B49">
        <v>2</v>
      </c>
    </row>
    <row r="50" spans="1:2" x14ac:dyDescent="0.25">
      <c r="A50">
        <v>1.46</v>
      </c>
      <c r="B50">
        <v>2</v>
      </c>
    </row>
    <row r="51" spans="1:2" x14ac:dyDescent="0.25">
      <c r="A51">
        <v>1.47</v>
      </c>
      <c r="B51">
        <v>2</v>
      </c>
    </row>
    <row r="52" spans="1:2" x14ac:dyDescent="0.25">
      <c r="A52" s="103">
        <v>1.48</v>
      </c>
      <c r="B52">
        <v>2</v>
      </c>
    </row>
    <row r="53" spans="1:2" x14ac:dyDescent="0.25">
      <c r="A53">
        <v>1.49</v>
      </c>
      <c r="B53">
        <v>2</v>
      </c>
    </row>
    <row r="54" spans="1:2" x14ac:dyDescent="0.25">
      <c r="A54">
        <v>1.5</v>
      </c>
      <c r="B54">
        <v>2</v>
      </c>
    </row>
    <row r="55" spans="1:2" x14ac:dyDescent="0.25">
      <c r="A55" s="103">
        <v>1.51</v>
      </c>
      <c r="B55">
        <v>2</v>
      </c>
    </row>
    <row r="56" spans="1:2" x14ac:dyDescent="0.25">
      <c r="A56">
        <v>1.52</v>
      </c>
      <c r="B56">
        <v>2</v>
      </c>
    </row>
    <row r="57" spans="1:2" x14ac:dyDescent="0.25">
      <c r="A57">
        <v>1.53</v>
      </c>
      <c r="B57">
        <v>2</v>
      </c>
    </row>
    <row r="58" spans="1:2" x14ac:dyDescent="0.25">
      <c r="A58" s="103">
        <v>1.54</v>
      </c>
      <c r="B58">
        <v>2</v>
      </c>
    </row>
    <row r="59" spans="1:2" x14ac:dyDescent="0.25">
      <c r="A59">
        <v>1.55</v>
      </c>
      <c r="B59">
        <v>2</v>
      </c>
    </row>
    <row r="60" spans="1:2" x14ac:dyDescent="0.25">
      <c r="A60">
        <v>1.56</v>
      </c>
      <c r="B60">
        <v>2</v>
      </c>
    </row>
    <row r="61" spans="1:2" x14ac:dyDescent="0.25">
      <c r="A61" s="103">
        <v>1.57</v>
      </c>
      <c r="B61">
        <v>2</v>
      </c>
    </row>
    <row r="62" spans="1:2" x14ac:dyDescent="0.25">
      <c r="A62">
        <v>1.58</v>
      </c>
      <c r="B62">
        <v>2</v>
      </c>
    </row>
    <row r="63" spans="1:2" x14ac:dyDescent="0.25">
      <c r="A63">
        <v>1.59</v>
      </c>
      <c r="B63">
        <v>2</v>
      </c>
    </row>
    <row r="64" spans="1:2" x14ac:dyDescent="0.25">
      <c r="A64" s="103">
        <v>1.6</v>
      </c>
      <c r="B64">
        <v>2</v>
      </c>
    </row>
    <row r="65" spans="1:2" x14ac:dyDescent="0.25">
      <c r="A65">
        <v>1.61</v>
      </c>
      <c r="B65">
        <v>2</v>
      </c>
    </row>
    <row r="66" spans="1:2" x14ac:dyDescent="0.25">
      <c r="A66">
        <v>1.62</v>
      </c>
      <c r="B66">
        <v>2</v>
      </c>
    </row>
    <row r="67" spans="1:2" x14ac:dyDescent="0.25">
      <c r="A67" s="103">
        <v>1.63</v>
      </c>
      <c r="B67">
        <v>2</v>
      </c>
    </row>
    <row r="68" spans="1:2" x14ac:dyDescent="0.25">
      <c r="A68">
        <v>1.64</v>
      </c>
      <c r="B68">
        <v>2</v>
      </c>
    </row>
    <row r="69" spans="1:2" x14ac:dyDescent="0.25">
      <c r="A69">
        <v>1.65</v>
      </c>
      <c r="B69">
        <v>2</v>
      </c>
    </row>
    <row r="70" spans="1:2" x14ac:dyDescent="0.25">
      <c r="A70" s="103">
        <v>1.66</v>
      </c>
      <c r="B70">
        <v>2</v>
      </c>
    </row>
    <row r="71" spans="1:2" x14ac:dyDescent="0.25">
      <c r="A71">
        <v>1.67</v>
      </c>
      <c r="B71">
        <v>2</v>
      </c>
    </row>
    <row r="72" spans="1:2" x14ac:dyDescent="0.25">
      <c r="A72">
        <v>1.68</v>
      </c>
      <c r="B72">
        <v>2</v>
      </c>
    </row>
    <row r="73" spans="1:2" x14ac:dyDescent="0.25">
      <c r="A73" s="103">
        <v>1.69</v>
      </c>
      <c r="B73">
        <v>2</v>
      </c>
    </row>
    <row r="74" spans="1:2" x14ac:dyDescent="0.25">
      <c r="A74">
        <v>1.7</v>
      </c>
      <c r="B74">
        <v>2</v>
      </c>
    </row>
    <row r="75" spans="1:2" x14ac:dyDescent="0.25">
      <c r="A75">
        <v>1.71</v>
      </c>
      <c r="B75">
        <v>2</v>
      </c>
    </row>
    <row r="76" spans="1:2" x14ac:dyDescent="0.25">
      <c r="A76" s="103">
        <v>1.72</v>
      </c>
      <c r="B76">
        <v>2</v>
      </c>
    </row>
    <row r="77" spans="1:2" x14ac:dyDescent="0.25">
      <c r="A77">
        <v>1.73</v>
      </c>
      <c r="B77">
        <v>2</v>
      </c>
    </row>
    <row r="78" spans="1:2" x14ac:dyDescent="0.25">
      <c r="A78">
        <v>1.74</v>
      </c>
      <c r="B78">
        <v>2</v>
      </c>
    </row>
    <row r="79" spans="1:2" x14ac:dyDescent="0.25">
      <c r="A79" s="103">
        <v>1.75</v>
      </c>
      <c r="B79">
        <v>2</v>
      </c>
    </row>
    <row r="80" spans="1:2" x14ac:dyDescent="0.25">
      <c r="A80">
        <v>1.76</v>
      </c>
      <c r="B80">
        <v>2</v>
      </c>
    </row>
    <row r="81" spans="1:2" x14ac:dyDescent="0.25">
      <c r="A81">
        <v>1.77</v>
      </c>
      <c r="B81">
        <v>2</v>
      </c>
    </row>
    <row r="82" spans="1:2" x14ac:dyDescent="0.25">
      <c r="A82" s="103">
        <v>1.78</v>
      </c>
      <c r="B82">
        <v>2</v>
      </c>
    </row>
    <row r="83" spans="1:2" x14ac:dyDescent="0.25">
      <c r="A83">
        <v>1.79</v>
      </c>
      <c r="B83">
        <v>2</v>
      </c>
    </row>
    <row r="84" spans="1:2" x14ac:dyDescent="0.25">
      <c r="A84">
        <v>1.8</v>
      </c>
      <c r="B84">
        <v>2</v>
      </c>
    </row>
    <row r="85" spans="1:2" x14ac:dyDescent="0.25">
      <c r="A85" s="103">
        <v>1.81</v>
      </c>
      <c r="B85">
        <v>2</v>
      </c>
    </row>
    <row r="86" spans="1:2" x14ac:dyDescent="0.25">
      <c r="A86">
        <v>1.82</v>
      </c>
      <c r="B86">
        <v>2</v>
      </c>
    </row>
    <row r="87" spans="1:2" x14ac:dyDescent="0.25">
      <c r="A87">
        <v>1.83</v>
      </c>
      <c r="B87">
        <v>2</v>
      </c>
    </row>
    <row r="88" spans="1:2" x14ac:dyDescent="0.25">
      <c r="A88" s="103">
        <v>1.84</v>
      </c>
      <c r="B88">
        <v>2</v>
      </c>
    </row>
    <row r="89" spans="1:2" x14ac:dyDescent="0.25">
      <c r="A89">
        <v>1.85</v>
      </c>
      <c r="B89">
        <v>2</v>
      </c>
    </row>
    <row r="90" spans="1:2" x14ac:dyDescent="0.25">
      <c r="A90">
        <v>1.86</v>
      </c>
      <c r="B90">
        <v>2</v>
      </c>
    </row>
    <row r="91" spans="1:2" x14ac:dyDescent="0.25">
      <c r="A91" s="103">
        <v>1.87</v>
      </c>
      <c r="B91">
        <v>2</v>
      </c>
    </row>
    <row r="92" spans="1:2" x14ac:dyDescent="0.25">
      <c r="A92">
        <v>1.88</v>
      </c>
      <c r="B92">
        <v>2</v>
      </c>
    </row>
    <row r="93" spans="1:2" x14ac:dyDescent="0.25">
      <c r="A93">
        <v>1.89</v>
      </c>
      <c r="B93">
        <v>2</v>
      </c>
    </row>
    <row r="94" spans="1:2" x14ac:dyDescent="0.25">
      <c r="A94" s="103">
        <v>1.9</v>
      </c>
      <c r="B94">
        <v>2</v>
      </c>
    </row>
    <row r="95" spans="1:2" x14ac:dyDescent="0.25">
      <c r="A95">
        <v>1.91</v>
      </c>
      <c r="B95">
        <v>2</v>
      </c>
    </row>
    <row r="96" spans="1:2" x14ac:dyDescent="0.25">
      <c r="A96">
        <v>1.92</v>
      </c>
      <c r="B96">
        <v>2</v>
      </c>
    </row>
    <row r="97" spans="1:2" x14ac:dyDescent="0.25">
      <c r="A97" s="103">
        <v>1.93</v>
      </c>
      <c r="B97">
        <v>2</v>
      </c>
    </row>
    <row r="98" spans="1:2" x14ac:dyDescent="0.25">
      <c r="A98">
        <v>1.94</v>
      </c>
      <c r="B98">
        <v>2</v>
      </c>
    </row>
    <row r="99" spans="1:2" x14ac:dyDescent="0.25">
      <c r="A99">
        <v>1.95</v>
      </c>
      <c r="B99">
        <v>2</v>
      </c>
    </row>
    <row r="100" spans="1:2" x14ac:dyDescent="0.25">
      <c r="A100" s="103">
        <v>1.96</v>
      </c>
      <c r="B100">
        <v>2</v>
      </c>
    </row>
    <row r="101" spans="1:2" x14ac:dyDescent="0.25">
      <c r="A101">
        <v>1.97</v>
      </c>
      <c r="B101">
        <v>2</v>
      </c>
    </row>
    <row r="102" spans="1:2" x14ac:dyDescent="0.25">
      <c r="A102">
        <v>1.98</v>
      </c>
      <c r="B102">
        <v>2</v>
      </c>
    </row>
    <row r="103" spans="1:2" x14ac:dyDescent="0.25">
      <c r="A103" s="103">
        <v>1.99</v>
      </c>
      <c r="B103">
        <v>2</v>
      </c>
    </row>
    <row r="104" spans="1:2" x14ac:dyDescent="0.25">
      <c r="A104" s="103">
        <v>2</v>
      </c>
      <c r="B104">
        <v>1</v>
      </c>
    </row>
    <row r="105" spans="1:2" x14ac:dyDescent="0.25">
      <c r="A105">
        <v>2.0099999999999998</v>
      </c>
      <c r="B105">
        <v>1</v>
      </c>
    </row>
    <row r="106" spans="1:2" x14ac:dyDescent="0.25">
      <c r="A106" s="103">
        <v>2.02</v>
      </c>
      <c r="B106">
        <v>1</v>
      </c>
    </row>
    <row r="107" spans="1:2" x14ac:dyDescent="0.25">
      <c r="A107" s="103">
        <v>2.0299999999999998</v>
      </c>
      <c r="B107">
        <v>1</v>
      </c>
    </row>
    <row r="108" spans="1:2" x14ac:dyDescent="0.25">
      <c r="A108">
        <v>2.04</v>
      </c>
      <c r="B108">
        <v>1</v>
      </c>
    </row>
    <row r="109" spans="1:2" x14ac:dyDescent="0.25">
      <c r="A109" s="103">
        <v>2.0499999999999998</v>
      </c>
      <c r="B109">
        <v>1</v>
      </c>
    </row>
    <row r="110" spans="1:2" x14ac:dyDescent="0.25">
      <c r="A110" s="103">
        <v>2.06</v>
      </c>
      <c r="B110">
        <v>1</v>
      </c>
    </row>
    <row r="111" spans="1:2" x14ac:dyDescent="0.25">
      <c r="A111">
        <v>2.0699999999999998</v>
      </c>
      <c r="B111">
        <v>1</v>
      </c>
    </row>
    <row r="112" spans="1:2" x14ac:dyDescent="0.25">
      <c r="A112" s="103">
        <v>2.08</v>
      </c>
      <c r="B112">
        <v>1</v>
      </c>
    </row>
    <row r="113" spans="1:2" x14ac:dyDescent="0.25">
      <c r="A113" s="103">
        <v>2.09</v>
      </c>
      <c r="B113">
        <v>1</v>
      </c>
    </row>
    <row r="114" spans="1:2" x14ac:dyDescent="0.25">
      <c r="A114">
        <v>2.1</v>
      </c>
      <c r="B114">
        <v>1</v>
      </c>
    </row>
    <row r="115" spans="1:2" x14ac:dyDescent="0.25">
      <c r="A115" s="103">
        <v>2.11</v>
      </c>
      <c r="B115">
        <v>1</v>
      </c>
    </row>
    <row r="116" spans="1:2" x14ac:dyDescent="0.25">
      <c r="A116" s="103">
        <v>2.12</v>
      </c>
      <c r="B116">
        <v>1</v>
      </c>
    </row>
    <row r="117" spans="1:2" x14ac:dyDescent="0.25">
      <c r="A117">
        <v>2.13</v>
      </c>
      <c r="B117">
        <v>1</v>
      </c>
    </row>
    <row r="118" spans="1:2" x14ac:dyDescent="0.25">
      <c r="A118" s="103">
        <v>2.14</v>
      </c>
      <c r="B118">
        <v>1</v>
      </c>
    </row>
    <row r="119" spans="1:2" x14ac:dyDescent="0.25">
      <c r="A119" s="103">
        <v>2.15</v>
      </c>
      <c r="B119">
        <v>1</v>
      </c>
    </row>
    <row r="120" spans="1:2" x14ac:dyDescent="0.25">
      <c r="A120">
        <v>2.16</v>
      </c>
      <c r="B120">
        <v>1</v>
      </c>
    </row>
    <row r="121" spans="1:2" x14ac:dyDescent="0.25">
      <c r="A121" s="103">
        <v>2.17</v>
      </c>
      <c r="B121">
        <v>1</v>
      </c>
    </row>
    <row r="122" spans="1:2" x14ac:dyDescent="0.25">
      <c r="A122" s="103">
        <v>2.1800000000000002</v>
      </c>
      <c r="B122">
        <v>1</v>
      </c>
    </row>
    <row r="123" spans="1:2" x14ac:dyDescent="0.25">
      <c r="A123">
        <v>2.19</v>
      </c>
      <c r="B123">
        <v>1</v>
      </c>
    </row>
    <row r="124" spans="1:2" x14ac:dyDescent="0.25">
      <c r="A124" s="103">
        <v>2.2000000000000002</v>
      </c>
      <c r="B124">
        <v>1</v>
      </c>
    </row>
    <row r="125" spans="1:2" x14ac:dyDescent="0.25">
      <c r="A125" s="103">
        <v>2.21</v>
      </c>
      <c r="B125">
        <v>1</v>
      </c>
    </row>
    <row r="126" spans="1:2" x14ac:dyDescent="0.25">
      <c r="A126">
        <v>2.2200000000000002</v>
      </c>
      <c r="B126">
        <v>1</v>
      </c>
    </row>
    <row r="127" spans="1:2" x14ac:dyDescent="0.25">
      <c r="A127" s="103">
        <v>2.23</v>
      </c>
      <c r="B127">
        <v>1</v>
      </c>
    </row>
    <row r="128" spans="1:2" x14ac:dyDescent="0.25">
      <c r="A128" s="103">
        <v>2.2400000000000002</v>
      </c>
      <c r="B128">
        <v>1</v>
      </c>
    </row>
    <row r="129" spans="1:2" x14ac:dyDescent="0.25">
      <c r="A129">
        <v>2.25</v>
      </c>
      <c r="B129">
        <v>1</v>
      </c>
    </row>
    <row r="130" spans="1:2" x14ac:dyDescent="0.25">
      <c r="A130" s="103">
        <v>2.2599999999999998</v>
      </c>
      <c r="B130">
        <v>1</v>
      </c>
    </row>
    <row r="131" spans="1:2" x14ac:dyDescent="0.25">
      <c r="A131" s="103">
        <v>2.27</v>
      </c>
      <c r="B131">
        <v>1</v>
      </c>
    </row>
    <row r="132" spans="1:2" x14ac:dyDescent="0.25">
      <c r="A132">
        <v>2.2799999999999998</v>
      </c>
      <c r="B132">
        <v>1</v>
      </c>
    </row>
    <row r="133" spans="1:2" x14ac:dyDescent="0.25">
      <c r="A133" s="103">
        <v>2.29</v>
      </c>
      <c r="B133">
        <v>1</v>
      </c>
    </row>
    <row r="134" spans="1:2" x14ac:dyDescent="0.25">
      <c r="A134" s="103">
        <v>2.2999999999999998</v>
      </c>
      <c r="B134">
        <v>1</v>
      </c>
    </row>
    <row r="135" spans="1:2" x14ac:dyDescent="0.25">
      <c r="A135">
        <v>2.31</v>
      </c>
      <c r="B135">
        <v>1</v>
      </c>
    </row>
    <row r="136" spans="1:2" x14ac:dyDescent="0.25">
      <c r="A136" s="103">
        <v>2.3199999999999998</v>
      </c>
      <c r="B136">
        <v>1</v>
      </c>
    </row>
    <row r="137" spans="1:2" x14ac:dyDescent="0.25">
      <c r="A137" s="103">
        <v>2.33</v>
      </c>
      <c r="B137">
        <v>1</v>
      </c>
    </row>
    <row r="138" spans="1:2" x14ac:dyDescent="0.25">
      <c r="A138">
        <v>2.34</v>
      </c>
      <c r="B138">
        <v>1</v>
      </c>
    </row>
    <row r="139" spans="1:2" x14ac:dyDescent="0.25">
      <c r="A139" s="103">
        <v>2.35</v>
      </c>
      <c r="B139">
        <v>1</v>
      </c>
    </row>
    <row r="140" spans="1:2" x14ac:dyDescent="0.25">
      <c r="A140" s="103">
        <v>2.36</v>
      </c>
      <c r="B140">
        <v>1</v>
      </c>
    </row>
    <row r="141" spans="1:2" x14ac:dyDescent="0.25">
      <c r="A141">
        <v>2.37</v>
      </c>
      <c r="B141">
        <v>1</v>
      </c>
    </row>
    <row r="142" spans="1:2" x14ac:dyDescent="0.25">
      <c r="A142" s="103">
        <v>2.38</v>
      </c>
      <c r="B142">
        <v>1</v>
      </c>
    </row>
    <row r="143" spans="1:2" x14ac:dyDescent="0.25">
      <c r="A143" s="103">
        <v>2.39</v>
      </c>
      <c r="B143">
        <v>1</v>
      </c>
    </row>
    <row r="144" spans="1:2" x14ac:dyDescent="0.25">
      <c r="A144">
        <v>2.4</v>
      </c>
      <c r="B144">
        <v>1</v>
      </c>
    </row>
    <row r="145" spans="1:2" x14ac:dyDescent="0.25">
      <c r="A145" s="103">
        <v>2.41</v>
      </c>
      <c r="B145">
        <v>1</v>
      </c>
    </row>
    <row r="146" spans="1:2" x14ac:dyDescent="0.25">
      <c r="A146" s="103">
        <v>2.42</v>
      </c>
      <c r="B146">
        <v>1</v>
      </c>
    </row>
    <row r="147" spans="1:2" x14ac:dyDescent="0.25">
      <c r="A147">
        <v>2.4300000000000002</v>
      </c>
      <c r="B147">
        <v>1</v>
      </c>
    </row>
    <row r="148" spans="1:2" x14ac:dyDescent="0.25">
      <c r="A148" s="103">
        <v>2.44</v>
      </c>
      <c r="B148">
        <v>1</v>
      </c>
    </row>
    <row r="149" spans="1:2" x14ac:dyDescent="0.25">
      <c r="A149" s="103">
        <v>2.4500000000000002</v>
      </c>
      <c r="B149">
        <v>1</v>
      </c>
    </row>
    <row r="150" spans="1:2" x14ac:dyDescent="0.25">
      <c r="A150">
        <v>2.46</v>
      </c>
      <c r="B150">
        <v>1</v>
      </c>
    </row>
    <row r="151" spans="1:2" x14ac:dyDescent="0.25">
      <c r="A151" s="103">
        <v>2.4700000000000002</v>
      </c>
      <c r="B151">
        <v>1</v>
      </c>
    </row>
    <row r="152" spans="1:2" x14ac:dyDescent="0.25">
      <c r="A152" s="103">
        <v>2.48</v>
      </c>
      <c r="B152">
        <v>1</v>
      </c>
    </row>
    <row r="153" spans="1:2" x14ac:dyDescent="0.25">
      <c r="A153">
        <v>2.4900000000000002</v>
      </c>
      <c r="B153">
        <v>1</v>
      </c>
    </row>
    <row r="154" spans="1:2" x14ac:dyDescent="0.25">
      <c r="A154" s="103">
        <v>2.5</v>
      </c>
      <c r="B154">
        <v>1</v>
      </c>
    </row>
    <row r="155" spans="1:2" x14ac:dyDescent="0.25">
      <c r="A155" s="103">
        <v>2.5099999999999998</v>
      </c>
      <c r="B155">
        <v>1</v>
      </c>
    </row>
    <row r="156" spans="1:2" x14ac:dyDescent="0.25">
      <c r="A156">
        <v>2.52</v>
      </c>
      <c r="B156">
        <v>1</v>
      </c>
    </row>
    <row r="157" spans="1:2" x14ac:dyDescent="0.25">
      <c r="A157" s="103">
        <v>2.5299999999999998</v>
      </c>
      <c r="B157">
        <v>1</v>
      </c>
    </row>
    <row r="158" spans="1:2" x14ac:dyDescent="0.25">
      <c r="A158" s="103">
        <v>2.54</v>
      </c>
      <c r="B158">
        <v>1</v>
      </c>
    </row>
    <row r="159" spans="1:2" x14ac:dyDescent="0.25">
      <c r="A159">
        <v>2.5499999999999998</v>
      </c>
      <c r="B159">
        <v>1</v>
      </c>
    </row>
    <row r="160" spans="1:2" x14ac:dyDescent="0.25">
      <c r="A160" s="103">
        <v>2.56</v>
      </c>
      <c r="B160">
        <v>1</v>
      </c>
    </row>
    <row r="161" spans="1:2" x14ac:dyDescent="0.25">
      <c r="A161" s="103">
        <v>2.57</v>
      </c>
      <c r="B161">
        <v>1</v>
      </c>
    </row>
    <row r="162" spans="1:2" x14ac:dyDescent="0.25">
      <c r="A162">
        <v>2.58</v>
      </c>
      <c r="B162">
        <v>1</v>
      </c>
    </row>
    <row r="163" spans="1:2" x14ac:dyDescent="0.25">
      <c r="A163" s="103">
        <v>2.59</v>
      </c>
      <c r="B163">
        <v>1</v>
      </c>
    </row>
    <row r="164" spans="1:2" x14ac:dyDescent="0.25">
      <c r="A164" s="103">
        <v>2.6</v>
      </c>
      <c r="B164">
        <v>1</v>
      </c>
    </row>
    <row r="165" spans="1:2" x14ac:dyDescent="0.25">
      <c r="A165">
        <v>2.61</v>
      </c>
      <c r="B165">
        <v>1</v>
      </c>
    </row>
    <row r="166" spans="1:2" x14ac:dyDescent="0.25">
      <c r="A166" s="103">
        <v>2.62</v>
      </c>
      <c r="B166">
        <v>1</v>
      </c>
    </row>
    <row r="167" spans="1:2" x14ac:dyDescent="0.25">
      <c r="A167" s="103">
        <v>2.63</v>
      </c>
      <c r="B167">
        <v>1</v>
      </c>
    </row>
    <row r="168" spans="1:2" x14ac:dyDescent="0.25">
      <c r="A168">
        <v>2.64</v>
      </c>
      <c r="B168">
        <v>1</v>
      </c>
    </row>
    <row r="169" spans="1:2" x14ac:dyDescent="0.25">
      <c r="A169" s="103">
        <v>2.65</v>
      </c>
      <c r="B169">
        <v>1</v>
      </c>
    </row>
    <row r="170" spans="1:2" x14ac:dyDescent="0.25">
      <c r="A170" s="103">
        <v>2.66</v>
      </c>
      <c r="B170">
        <v>1</v>
      </c>
    </row>
    <row r="171" spans="1:2" x14ac:dyDescent="0.25">
      <c r="A171">
        <v>2.67</v>
      </c>
      <c r="B171">
        <v>1</v>
      </c>
    </row>
    <row r="172" spans="1:2" x14ac:dyDescent="0.25">
      <c r="A172" s="103">
        <v>2.68</v>
      </c>
      <c r="B172">
        <v>1</v>
      </c>
    </row>
    <row r="173" spans="1:2" x14ac:dyDescent="0.25">
      <c r="A173" s="103">
        <v>2.69</v>
      </c>
      <c r="B173">
        <v>1</v>
      </c>
    </row>
    <row r="174" spans="1:2" x14ac:dyDescent="0.25">
      <c r="A174">
        <v>2.7</v>
      </c>
      <c r="B174">
        <v>1</v>
      </c>
    </row>
    <row r="175" spans="1:2" x14ac:dyDescent="0.25">
      <c r="A175" s="103">
        <v>2.71</v>
      </c>
      <c r="B175">
        <v>1</v>
      </c>
    </row>
    <row r="176" spans="1:2" x14ac:dyDescent="0.25">
      <c r="A176" s="103">
        <v>2.72</v>
      </c>
      <c r="B176">
        <v>1</v>
      </c>
    </row>
    <row r="177" spans="1:2" x14ac:dyDescent="0.25">
      <c r="A177">
        <v>2.73</v>
      </c>
      <c r="B177">
        <v>1</v>
      </c>
    </row>
    <row r="178" spans="1:2" x14ac:dyDescent="0.25">
      <c r="A178" s="103">
        <v>2.74</v>
      </c>
      <c r="B178">
        <v>1</v>
      </c>
    </row>
    <row r="179" spans="1:2" x14ac:dyDescent="0.25">
      <c r="A179" s="103">
        <v>2.75</v>
      </c>
      <c r="B179">
        <v>1</v>
      </c>
    </row>
    <row r="180" spans="1:2" x14ac:dyDescent="0.25">
      <c r="A180">
        <v>2.76</v>
      </c>
      <c r="B180">
        <v>1</v>
      </c>
    </row>
    <row r="181" spans="1:2" x14ac:dyDescent="0.25">
      <c r="A181" s="103">
        <v>2.77</v>
      </c>
      <c r="B181">
        <v>1</v>
      </c>
    </row>
    <row r="182" spans="1:2" x14ac:dyDescent="0.25">
      <c r="A182" s="103">
        <v>2.78</v>
      </c>
      <c r="B182">
        <v>1</v>
      </c>
    </row>
    <row r="183" spans="1:2" x14ac:dyDescent="0.25">
      <c r="A183">
        <v>2.79</v>
      </c>
      <c r="B183">
        <v>1</v>
      </c>
    </row>
    <row r="184" spans="1:2" x14ac:dyDescent="0.25">
      <c r="A184" s="103">
        <v>2.8</v>
      </c>
      <c r="B184">
        <v>1</v>
      </c>
    </row>
    <row r="185" spans="1:2" x14ac:dyDescent="0.25">
      <c r="A185" s="103">
        <v>2.81</v>
      </c>
      <c r="B185">
        <v>1</v>
      </c>
    </row>
    <row r="186" spans="1:2" x14ac:dyDescent="0.25">
      <c r="A186">
        <v>2.82</v>
      </c>
      <c r="B186">
        <v>1</v>
      </c>
    </row>
    <row r="187" spans="1:2" x14ac:dyDescent="0.25">
      <c r="A187" s="103">
        <v>2.83</v>
      </c>
      <c r="B187">
        <v>1</v>
      </c>
    </row>
    <row r="188" spans="1:2" x14ac:dyDescent="0.25">
      <c r="A188" s="103">
        <v>2.84</v>
      </c>
      <c r="B188">
        <v>1</v>
      </c>
    </row>
    <row r="189" spans="1:2" x14ac:dyDescent="0.25">
      <c r="A189">
        <v>2.85</v>
      </c>
      <c r="B189">
        <v>1</v>
      </c>
    </row>
    <row r="190" spans="1:2" x14ac:dyDescent="0.25">
      <c r="A190" s="103">
        <v>2.86</v>
      </c>
      <c r="B190">
        <v>1</v>
      </c>
    </row>
    <row r="191" spans="1:2" x14ac:dyDescent="0.25">
      <c r="A191" s="103">
        <v>2.87</v>
      </c>
      <c r="B191">
        <v>1</v>
      </c>
    </row>
    <row r="192" spans="1:2" x14ac:dyDescent="0.25">
      <c r="A192">
        <v>2.88</v>
      </c>
      <c r="B192">
        <v>1</v>
      </c>
    </row>
    <row r="193" spans="1:2" x14ac:dyDescent="0.25">
      <c r="A193" s="103">
        <v>2.89</v>
      </c>
      <c r="B193">
        <v>1</v>
      </c>
    </row>
    <row r="194" spans="1:2" x14ac:dyDescent="0.25">
      <c r="A194" s="103">
        <v>2.9</v>
      </c>
      <c r="B194">
        <v>1</v>
      </c>
    </row>
    <row r="195" spans="1:2" x14ac:dyDescent="0.25">
      <c r="A195">
        <v>2.91</v>
      </c>
      <c r="B195">
        <v>1</v>
      </c>
    </row>
    <row r="196" spans="1:2" x14ac:dyDescent="0.25">
      <c r="A196" s="103">
        <v>2.92</v>
      </c>
      <c r="B196">
        <v>1</v>
      </c>
    </row>
    <row r="197" spans="1:2" x14ac:dyDescent="0.25">
      <c r="A197" s="103">
        <v>2.93</v>
      </c>
      <c r="B197">
        <v>1</v>
      </c>
    </row>
    <row r="198" spans="1:2" x14ac:dyDescent="0.25">
      <c r="A198">
        <v>2.94</v>
      </c>
      <c r="B198">
        <v>1</v>
      </c>
    </row>
    <row r="199" spans="1:2" x14ac:dyDescent="0.25">
      <c r="A199" s="103">
        <v>2.95</v>
      </c>
      <c r="B199">
        <v>1</v>
      </c>
    </row>
    <row r="200" spans="1:2" x14ac:dyDescent="0.25">
      <c r="A200" s="103">
        <v>2.96</v>
      </c>
      <c r="B200">
        <v>1</v>
      </c>
    </row>
    <row r="201" spans="1:2" x14ac:dyDescent="0.25">
      <c r="A201">
        <v>2.97</v>
      </c>
      <c r="B201">
        <v>1</v>
      </c>
    </row>
    <row r="202" spans="1:2" x14ac:dyDescent="0.25">
      <c r="A202" s="103">
        <v>2.98</v>
      </c>
      <c r="B202">
        <v>1</v>
      </c>
    </row>
    <row r="203" spans="1:2" x14ac:dyDescent="0.25">
      <c r="A203" s="103">
        <v>2.99</v>
      </c>
      <c r="B203">
        <v>1</v>
      </c>
    </row>
    <row r="204" spans="1:2" x14ac:dyDescent="0.25">
      <c r="A204" s="103">
        <v>3</v>
      </c>
      <c r="B204">
        <v>0</v>
      </c>
    </row>
    <row r="205" spans="1:2" x14ac:dyDescent="0.25">
      <c r="A205">
        <v>3.01</v>
      </c>
      <c r="B205">
        <v>0</v>
      </c>
    </row>
    <row r="206" spans="1:2" x14ac:dyDescent="0.25">
      <c r="A206" s="103">
        <v>3.02</v>
      </c>
      <c r="B206">
        <v>0</v>
      </c>
    </row>
    <row r="207" spans="1:2" x14ac:dyDescent="0.25">
      <c r="A207" s="103">
        <v>3.03</v>
      </c>
      <c r="B207">
        <v>0</v>
      </c>
    </row>
    <row r="208" spans="1:2" x14ac:dyDescent="0.25">
      <c r="A208">
        <v>3.04</v>
      </c>
      <c r="B208">
        <v>0</v>
      </c>
    </row>
    <row r="209" spans="1:2" x14ac:dyDescent="0.25">
      <c r="A209" s="103">
        <v>3.05</v>
      </c>
      <c r="B209">
        <v>0</v>
      </c>
    </row>
    <row r="210" spans="1:2" x14ac:dyDescent="0.25">
      <c r="A210" s="103">
        <v>3.06</v>
      </c>
      <c r="B210">
        <v>0</v>
      </c>
    </row>
    <row r="211" spans="1:2" x14ac:dyDescent="0.25">
      <c r="A211" s="103">
        <v>3.07</v>
      </c>
      <c r="B211">
        <v>0</v>
      </c>
    </row>
    <row r="212" spans="1:2" x14ac:dyDescent="0.25">
      <c r="A212">
        <v>3.08</v>
      </c>
      <c r="B212">
        <v>0</v>
      </c>
    </row>
    <row r="213" spans="1:2" x14ac:dyDescent="0.25">
      <c r="A213" s="103">
        <v>3.09</v>
      </c>
      <c r="B213">
        <v>0</v>
      </c>
    </row>
    <row r="214" spans="1:2" x14ac:dyDescent="0.25">
      <c r="A214" s="103">
        <v>3.1</v>
      </c>
      <c r="B214">
        <v>0</v>
      </c>
    </row>
    <row r="215" spans="1:2" x14ac:dyDescent="0.25">
      <c r="A215">
        <v>3.11</v>
      </c>
      <c r="B215">
        <v>0</v>
      </c>
    </row>
    <row r="216" spans="1:2" x14ac:dyDescent="0.25">
      <c r="A216" s="103">
        <v>3.12</v>
      </c>
      <c r="B216">
        <v>0</v>
      </c>
    </row>
    <row r="217" spans="1:2" x14ac:dyDescent="0.25">
      <c r="A217" s="103">
        <v>3.13</v>
      </c>
      <c r="B217">
        <v>0</v>
      </c>
    </row>
    <row r="218" spans="1:2" x14ac:dyDescent="0.25">
      <c r="A218" s="103">
        <v>3.1400000000000099</v>
      </c>
      <c r="B218">
        <v>0</v>
      </c>
    </row>
    <row r="219" spans="1:2" x14ac:dyDescent="0.25">
      <c r="A219">
        <v>3.15</v>
      </c>
      <c r="B219">
        <v>0</v>
      </c>
    </row>
    <row r="220" spans="1:2" x14ac:dyDescent="0.25">
      <c r="A220" s="103">
        <v>3.1600000000000099</v>
      </c>
      <c r="B220">
        <v>0</v>
      </c>
    </row>
    <row r="221" spans="1:2" x14ac:dyDescent="0.25">
      <c r="A221" s="103">
        <v>3.17</v>
      </c>
      <c r="B221">
        <v>0</v>
      </c>
    </row>
    <row r="222" spans="1:2" x14ac:dyDescent="0.25">
      <c r="A222">
        <v>3.1800000000000099</v>
      </c>
      <c r="B222">
        <v>0</v>
      </c>
    </row>
    <row r="223" spans="1:2" x14ac:dyDescent="0.25">
      <c r="A223" s="103">
        <v>3.1900000000000102</v>
      </c>
      <c r="B223">
        <v>0</v>
      </c>
    </row>
    <row r="224" spans="1:2" x14ac:dyDescent="0.25">
      <c r="A224" s="103">
        <v>3.2000000000000099</v>
      </c>
      <c r="B224">
        <v>0</v>
      </c>
    </row>
    <row r="225" spans="1:2" x14ac:dyDescent="0.25">
      <c r="A225" s="103">
        <v>3.2100000000000102</v>
      </c>
      <c r="B225">
        <v>0</v>
      </c>
    </row>
    <row r="226" spans="1:2" x14ac:dyDescent="0.25">
      <c r="A226">
        <v>3.22000000000001</v>
      </c>
      <c r="B226">
        <v>0</v>
      </c>
    </row>
    <row r="227" spans="1:2" x14ac:dyDescent="0.25">
      <c r="A227" s="103">
        <v>3.2300000000000102</v>
      </c>
      <c r="B227">
        <v>0</v>
      </c>
    </row>
    <row r="228" spans="1:2" x14ac:dyDescent="0.25">
      <c r="A228" s="103">
        <v>3.24000000000001</v>
      </c>
      <c r="B228">
        <v>0</v>
      </c>
    </row>
    <row r="229" spans="1:2" x14ac:dyDescent="0.25">
      <c r="A229">
        <v>3.2500000000000102</v>
      </c>
      <c r="B229">
        <v>0</v>
      </c>
    </row>
    <row r="230" spans="1:2" x14ac:dyDescent="0.25">
      <c r="A230" s="103">
        <v>3.26000000000001</v>
      </c>
      <c r="B230">
        <v>0</v>
      </c>
    </row>
    <row r="231" spans="1:2" x14ac:dyDescent="0.25">
      <c r="A231" s="103">
        <v>3.2700000000000098</v>
      </c>
      <c r="B231">
        <v>0</v>
      </c>
    </row>
    <row r="232" spans="1:2" x14ac:dyDescent="0.25">
      <c r="A232" s="103">
        <v>3.28000000000001</v>
      </c>
      <c r="B232">
        <v>0</v>
      </c>
    </row>
    <row r="233" spans="1:2" x14ac:dyDescent="0.25">
      <c r="A233">
        <v>3.2900000000000098</v>
      </c>
      <c r="B233">
        <v>0</v>
      </c>
    </row>
    <row r="234" spans="1:2" x14ac:dyDescent="0.25">
      <c r="A234" s="103">
        <v>3.30000000000001</v>
      </c>
      <c r="B234">
        <v>0</v>
      </c>
    </row>
    <row r="235" spans="1:2" x14ac:dyDescent="0.25">
      <c r="A235" s="103">
        <v>3.3100000000000098</v>
      </c>
      <c r="B235">
        <v>0</v>
      </c>
    </row>
    <row r="236" spans="1:2" x14ac:dyDescent="0.25">
      <c r="A236">
        <v>3.3200000000000101</v>
      </c>
      <c r="B236">
        <v>0</v>
      </c>
    </row>
    <row r="237" spans="1:2" x14ac:dyDescent="0.25">
      <c r="A237" s="103">
        <v>3.3300000000000098</v>
      </c>
      <c r="B237">
        <v>0</v>
      </c>
    </row>
    <row r="238" spans="1:2" x14ac:dyDescent="0.25">
      <c r="A238" s="103">
        <v>3.3400000000000101</v>
      </c>
      <c r="B238">
        <v>0</v>
      </c>
    </row>
    <row r="239" spans="1:2" x14ac:dyDescent="0.25">
      <c r="A239" s="103">
        <v>3.3500000000000099</v>
      </c>
      <c r="B239">
        <v>0</v>
      </c>
    </row>
    <row r="240" spans="1:2" x14ac:dyDescent="0.25">
      <c r="A240">
        <v>3.3600000000000101</v>
      </c>
      <c r="B240">
        <v>0</v>
      </c>
    </row>
    <row r="241" spans="1:2" x14ac:dyDescent="0.25">
      <c r="A241" s="103">
        <v>3.3700000000000099</v>
      </c>
      <c r="B241">
        <v>0</v>
      </c>
    </row>
    <row r="242" spans="1:2" x14ac:dyDescent="0.25">
      <c r="A242" s="103">
        <v>3.3800000000000101</v>
      </c>
      <c r="B242">
        <v>0</v>
      </c>
    </row>
    <row r="243" spans="1:2" x14ac:dyDescent="0.25">
      <c r="A243">
        <v>3.3900000000000099</v>
      </c>
      <c r="B243">
        <v>0</v>
      </c>
    </row>
    <row r="244" spans="1:2" x14ac:dyDescent="0.25">
      <c r="A244" s="103">
        <v>3.4000000000000101</v>
      </c>
      <c r="B244">
        <v>0</v>
      </c>
    </row>
    <row r="245" spans="1:2" x14ac:dyDescent="0.25">
      <c r="A245" s="103">
        <v>3.4100000000000099</v>
      </c>
      <c r="B245">
        <v>0</v>
      </c>
    </row>
    <row r="246" spans="1:2" x14ac:dyDescent="0.25">
      <c r="A246" s="103">
        <v>3.4200000000000101</v>
      </c>
      <c r="B246">
        <v>0</v>
      </c>
    </row>
    <row r="247" spans="1:2" x14ac:dyDescent="0.25">
      <c r="A247">
        <v>3.4300000000000099</v>
      </c>
      <c r="B247">
        <v>0</v>
      </c>
    </row>
    <row r="248" spans="1:2" x14ac:dyDescent="0.25">
      <c r="A248" s="103">
        <v>3.4400000000000102</v>
      </c>
      <c r="B248">
        <v>0</v>
      </c>
    </row>
    <row r="249" spans="1:2" x14ac:dyDescent="0.25">
      <c r="A249" s="103">
        <v>3.4500000000000099</v>
      </c>
      <c r="B249">
        <v>0</v>
      </c>
    </row>
    <row r="250" spans="1:2" x14ac:dyDescent="0.25">
      <c r="A250">
        <v>3.4600000000000102</v>
      </c>
      <c r="B250">
        <v>0</v>
      </c>
    </row>
    <row r="251" spans="1:2" x14ac:dyDescent="0.25">
      <c r="A251" s="103">
        <v>3.47000000000001</v>
      </c>
      <c r="B251">
        <v>0</v>
      </c>
    </row>
    <row r="252" spans="1:2" x14ac:dyDescent="0.25">
      <c r="A252" s="103">
        <v>3.4800000000000102</v>
      </c>
      <c r="B252">
        <v>0</v>
      </c>
    </row>
    <row r="253" spans="1:2" x14ac:dyDescent="0.25">
      <c r="A253" s="103">
        <v>3.49000000000001</v>
      </c>
      <c r="B253">
        <v>0</v>
      </c>
    </row>
    <row r="254" spans="1:2" x14ac:dyDescent="0.25">
      <c r="A254">
        <v>3.5000000000000102</v>
      </c>
      <c r="B254">
        <v>0</v>
      </c>
    </row>
    <row r="255" spans="1:2" x14ac:dyDescent="0.25">
      <c r="A255" s="103">
        <v>3.51000000000001</v>
      </c>
      <c r="B255">
        <v>0</v>
      </c>
    </row>
    <row r="256" spans="1:2" x14ac:dyDescent="0.25">
      <c r="A256" s="103">
        <v>3.5200000000000098</v>
      </c>
      <c r="B256">
        <v>0</v>
      </c>
    </row>
    <row r="257" spans="1:2" x14ac:dyDescent="0.25">
      <c r="A257">
        <v>3.53000000000001</v>
      </c>
      <c r="B257">
        <v>0</v>
      </c>
    </row>
    <row r="258" spans="1:2" x14ac:dyDescent="0.25">
      <c r="A258" s="103">
        <v>3.5400000000000098</v>
      </c>
      <c r="B258">
        <v>0</v>
      </c>
    </row>
    <row r="259" spans="1:2" x14ac:dyDescent="0.25">
      <c r="A259" s="103">
        <v>3.55000000000001</v>
      </c>
      <c r="B259">
        <v>0</v>
      </c>
    </row>
    <row r="260" spans="1:2" x14ac:dyDescent="0.25">
      <c r="A260" s="103">
        <v>3.5600000000000098</v>
      </c>
      <c r="B260">
        <v>0</v>
      </c>
    </row>
    <row r="261" spans="1:2" x14ac:dyDescent="0.25">
      <c r="A261">
        <v>3.5700000000000101</v>
      </c>
      <c r="B261">
        <v>0</v>
      </c>
    </row>
    <row r="262" spans="1:2" x14ac:dyDescent="0.25">
      <c r="A262" s="103">
        <v>3.5800000000000201</v>
      </c>
      <c r="B262">
        <v>0</v>
      </c>
    </row>
    <row r="263" spans="1:2" x14ac:dyDescent="0.25">
      <c r="A263" s="103">
        <v>3.5900000000000101</v>
      </c>
      <c r="B263">
        <v>0</v>
      </c>
    </row>
    <row r="264" spans="1:2" x14ac:dyDescent="0.25">
      <c r="A264">
        <v>3.6000000000000099</v>
      </c>
      <c r="B264">
        <v>0</v>
      </c>
    </row>
    <row r="265" spans="1:2" x14ac:dyDescent="0.25">
      <c r="A265" s="103">
        <v>3.6100000000000101</v>
      </c>
      <c r="B265">
        <v>0</v>
      </c>
    </row>
    <row r="266" spans="1:2" x14ac:dyDescent="0.25">
      <c r="A266" s="103">
        <v>3.6200000000000201</v>
      </c>
      <c r="B266">
        <v>0</v>
      </c>
    </row>
    <row r="267" spans="1:2" x14ac:dyDescent="0.25">
      <c r="A267" s="103">
        <v>3.6300000000000199</v>
      </c>
      <c r="B267">
        <v>0</v>
      </c>
    </row>
    <row r="268" spans="1:2" x14ac:dyDescent="0.25">
      <c r="A268">
        <v>3.6400000000000201</v>
      </c>
      <c r="B268">
        <v>0</v>
      </c>
    </row>
    <row r="269" spans="1:2" x14ac:dyDescent="0.25">
      <c r="A269" s="103">
        <v>3.6500000000000199</v>
      </c>
      <c r="B269">
        <v>0</v>
      </c>
    </row>
    <row r="270" spans="1:2" x14ac:dyDescent="0.25">
      <c r="A270" s="103">
        <v>3.6600000000000201</v>
      </c>
      <c r="B270">
        <v>0</v>
      </c>
    </row>
    <row r="271" spans="1:2" x14ac:dyDescent="0.25">
      <c r="A271">
        <v>3.6700000000000199</v>
      </c>
      <c r="B271">
        <v>0</v>
      </c>
    </row>
    <row r="272" spans="1:2" x14ac:dyDescent="0.25">
      <c r="A272" s="103">
        <v>3.6800000000000201</v>
      </c>
      <c r="B272">
        <v>0</v>
      </c>
    </row>
    <row r="273" spans="1:2" x14ac:dyDescent="0.25">
      <c r="A273" s="103">
        <v>3.6900000000000199</v>
      </c>
      <c r="B273">
        <v>0</v>
      </c>
    </row>
    <row r="274" spans="1:2" x14ac:dyDescent="0.25">
      <c r="A274" s="103">
        <v>3.7000000000000202</v>
      </c>
      <c r="B274">
        <v>0</v>
      </c>
    </row>
    <row r="275" spans="1:2" x14ac:dyDescent="0.25">
      <c r="A275">
        <v>3.7100000000000199</v>
      </c>
      <c r="B275">
        <v>0</v>
      </c>
    </row>
    <row r="276" spans="1:2" x14ac:dyDescent="0.25">
      <c r="A276" s="103">
        <v>3.7200000000000202</v>
      </c>
      <c r="B276">
        <v>0</v>
      </c>
    </row>
    <row r="277" spans="1:2" x14ac:dyDescent="0.25">
      <c r="A277" s="103">
        <v>3.73000000000002</v>
      </c>
      <c r="B277">
        <v>0</v>
      </c>
    </row>
    <row r="278" spans="1:2" x14ac:dyDescent="0.25">
      <c r="A278">
        <v>3.7400000000000202</v>
      </c>
      <c r="B278">
        <v>0</v>
      </c>
    </row>
    <row r="279" spans="1:2" x14ac:dyDescent="0.25">
      <c r="A279" s="103">
        <v>3.75000000000002</v>
      </c>
      <c r="B279">
        <v>0</v>
      </c>
    </row>
    <row r="280" spans="1:2" x14ac:dyDescent="0.25">
      <c r="A280" s="103">
        <v>3.7600000000000202</v>
      </c>
      <c r="B280">
        <v>0</v>
      </c>
    </row>
    <row r="281" spans="1:2" x14ac:dyDescent="0.25">
      <c r="A281" s="103">
        <v>3.77000000000002</v>
      </c>
      <c r="B281">
        <v>0</v>
      </c>
    </row>
    <row r="282" spans="1:2" x14ac:dyDescent="0.25">
      <c r="A282">
        <v>3.7800000000000198</v>
      </c>
      <c r="B282">
        <v>0</v>
      </c>
    </row>
    <row r="283" spans="1:2" x14ac:dyDescent="0.25">
      <c r="A283" s="103">
        <v>3.79000000000002</v>
      </c>
      <c r="B283">
        <v>0</v>
      </c>
    </row>
    <row r="284" spans="1:2" x14ac:dyDescent="0.25">
      <c r="A284" s="103">
        <v>3.8000000000000198</v>
      </c>
      <c r="B284">
        <v>0</v>
      </c>
    </row>
    <row r="285" spans="1:2" x14ac:dyDescent="0.25">
      <c r="A285">
        <v>3.81000000000002</v>
      </c>
      <c r="B285">
        <v>0</v>
      </c>
    </row>
    <row r="286" spans="1:2" x14ac:dyDescent="0.25">
      <c r="A286" s="103">
        <v>3.8200000000000198</v>
      </c>
      <c r="B286">
        <v>0</v>
      </c>
    </row>
    <row r="287" spans="1:2" x14ac:dyDescent="0.25">
      <c r="A287" s="103">
        <v>3.8300000000000201</v>
      </c>
      <c r="B287">
        <v>0</v>
      </c>
    </row>
    <row r="288" spans="1:2" x14ac:dyDescent="0.25">
      <c r="A288" s="103">
        <v>3.8400000000000198</v>
      </c>
      <c r="B288">
        <v>0</v>
      </c>
    </row>
    <row r="289" spans="1:2" x14ac:dyDescent="0.25">
      <c r="A289">
        <v>3.8500000000000201</v>
      </c>
      <c r="B289">
        <v>0</v>
      </c>
    </row>
    <row r="290" spans="1:2" x14ac:dyDescent="0.25">
      <c r="A290" s="103">
        <v>3.8600000000000199</v>
      </c>
      <c r="B290">
        <v>0</v>
      </c>
    </row>
    <row r="291" spans="1:2" x14ac:dyDescent="0.25">
      <c r="A291" s="103">
        <v>3.8700000000000201</v>
      </c>
      <c r="B291">
        <v>0</v>
      </c>
    </row>
    <row r="292" spans="1:2" x14ac:dyDescent="0.25">
      <c r="A292">
        <v>3.8800000000000199</v>
      </c>
      <c r="B292">
        <v>0</v>
      </c>
    </row>
    <row r="293" spans="1:2" x14ac:dyDescent="0.25">
      <c r="A293" s="103">
        <v>3.8900000000000201</v>
      </c>
      <c r="B293">
        <v>0</v>
      </c>
    </row>
    <row r="294" spans="1:2" x14ac:dyDescent="0.25">
      <c r="A294" s="103">
        <v>3.9000000000000199</v>
      </c>
      <c r="B294">
        <v>0</v>
      </c>
    </row>
    <row r="295" spans="1:2" x14ac:dyDescent="0.25">
      <c r="A295" s="103">
        <v>3.9100000000000201</v>
      </c>
      <c r="B295">
        <v>0</v>
      </c>
    </row>
    <row r="296" spans="1:2" x14ac:dyDescent="0.25">
      <c r="A296">
        <v>3.9200000000000199</v>
      </c>
      <c r="B296">
        <v>0</v>
      </c>
    </row>
    <row r="297" spans="1:2" x14ac:dyDescent="0.25">
      <c r="A297" s="103">
        <v>3.9300000000000201</v>
      </c>
      <c r="B297">
        <v>0</v>
      </c>
    </row>
    <row r="298" spans="1:2" x14ac:dyDescent="0.25">
      <c r="A298" s="103">
        <v>3.9400000000000199</v>
      </c>
      <c r="B298">
        <v>0</v>
      </c>
    </row>
    <row r="299" spans="1:2" x14ac:dyDescent="0.25">
      <c r="A299">
        <v>3.9500000000000202</v>
      </c>
      <c r="B299">
        <v>0</v>
      </c>
    </row>
    <row r="300" spans="1:2" x14ac:dyDescent="0.25">
      <c r="A300" s="103">
        <v>3.9600000000000199</v>
      </c>
      <c r="B300">
        <v>0</v>
      </c>
    </row>
    <row r="301" spans="1:2" x14ac:dyDescent="0.25">
      <c r="A301" s="103">
        <v>3.9700000000000202</v>
      </c>
      <c r="B301">
        <v>0</v>
      </c>
    </row>
    <row r="302" spans="1:2" x14ac:dyDescent="0.25">
      <c r="A302" s="103">
        <v>3.98000000000002</v>
      </c>
      <c r="B302">
        <v>0</v>
      </c>
    </row>
    <row r="303" spans="1:2" x14ac:dyDescent="0.25">
      <c r="A303">
        <v>3.9900000000000202</v>
      </c>
      <c r="B303">
        <v>0</v>
      </c>
    </row>
    <row r="304" spans="1:2" x14ac:dyDescent="0.25">
      <c r="A304" s="103">
        <v>4.0000000000000204</v>
      </c>
      <c r="B304">
        <v>0</v>
      </c>
    </row>
    <row r="305" spans="1:2" x14ac:dyDescent="0.25">
      <c r="A305" s="103">
        <v>4.0100000000000202</v>
      </c>
      <c r="B305">
        <v>0</v>
      </c>
    </row>
    <row r="306" spans="1:2" x14ac:dyDescent="0.25">
      <c r="A306">
        <v>4.02000000000002</v>
      </c>
      <c r="B306">
        <v>0</v>
      </c>
    </row>
    <row r="307" spans="1:2" x14ac:dyDescent="0.25">
      <c r="A307" s="103">
        <v>4.0300000000000296</v>
      </c>
      <c r="B307">
        <v>0</v>
      </c>
    </row>
    <row r="308" spans="1:2" x14ac:dyDescent="0.25">
      <c r="A308" s="103">
        <v>4.0400000000000302</v>
      </c>
      <c r="B308">
        <v>0</v>
      </c>
    </row>
    <row r="309" spans="1:2" x14ac:dyDescent="0.25">
      <c r="A309" s="103">
        <v>4.05000000000003</v>
      </c>
      <c r="B309">
        <v>0</v>
      </c>
    </row>
    <row r="310" spans="1:2" x14ac:dyDescent="0.25">
      <c r="A310">
        <v>4.0600000000000298</v>
      </c>
      <c r="B310">
        <v>0</v>
      </c>
    </row>
    <row r="311" spans="1:2" x14ac:dyDescent="0.25">
      <c r="A311" s="103">
        <v>4.0700000000000296</v>
      </c>
      <c r="B311">
        <v>0</v>
      </c>
    </row>
    <row r="312" spans="1:2" x14ac:dyDescent="0.25">
      <c r="A312" s="103">
        <v>4.0800000000000303</v>
      </c>
      <c r="B312">
        <v>0</v>
      </c>
    </row>
    <row r="313" spans="1:2" x14ac:dyDescent="0.25">
      <c r="A313">
        <v>4.0900000000000301</v>
      </c>
      <c r="B313">
        <v>0</v>
      </c>
    </row>
    <row r="314" spans="1:2" x14ac:dyDescent="0.25">
      <c r="A314" s="103">
        <v>4.1000000000000298</v>
      </c>
      <c r="B314">
        <v>0</v>
      </c>
    </row>
    <row r="315" spans="1:2" x14ac:dyDescent="0.25">
      <c r="A315" s="103">
        <v>4.1100000000000296</v>
      </c>
      <c r="B315">
        <v>0</v>
      </c>
    </row>
    <row r="316" spans="1:2" x14ac:dyDescent="0.25">
      <c r="A316" s="103">
        <v>4.1200000000000303</v>
      </c>
      <c r="B316">
        <v>0</v>
      </c>
    </row>
    <row r="317" spans="1:2" x14ac:dyDescent="0.25">
      <c r="A317">
        <v>4.1300000000000301</v>
      </c>
      <c r="B317">
        <v>0</v>
      </c>
    </row>
    <row r="318" spans="1:2" x14ac:dyDescent="0.25">
      <c r="A318" s="103">
        <v>4.1400000000000299</v>
      </c>
      <c r="B318">
        <v>0</v>
      </c>
    </row>
    <row r="319" spans="1:2" x14ac:dyDescent="0.25">
      <c r="A319" s="103">
        <v>4.1500000000000297</v>
      </c>
      <c r="B319">
        <v>0</v>
      </c>
    </row>
    <row r="320" spans="1:2" x14ac:dyDescent="0.25">
      <c r="A320">
        <v>4.1600000000000303</v>
      </c>
      <c r="B320">
        <v>0</v>
      </c>
    </row>
    <row r="321" spans="1:2" x14ac:dyDescent="0.25">
      <c r="A321" s="103">
        <v>4.1700000000000301</v>
      </c>
      <c r="B321">
        <v>0</v>
      </c>
    </row>
    <row r="322" spans="1:2" x14ac:dyDescent="0.25">
      <c r="A322" s="103">
        <v>4.1800000000000299</v>
      </c>
      <c r="B322">
        <v>0</v>
      </c>
    </row>
    <row r="323" spans="1:2" x14ac:dyDescent="0.25">
      <c r="A323" s="103">
        <v>4.1900000000000297</v>
      </c>
      <c r="B323">
        <v>0</v>
      </c>
    </row>
    <row r="324" spans="1:2" x14ac:dyDescent="0.25">
      <c r="A324">
        <v>4.2000000000000304</v>
      </c>
      <c r="B324">
        <v>0</v>
      </c>
    </row>
    <row r="325" spans="1:2" x14ac:dyDescent="0.25">
      <c r="A325" s="103">
        <v>4.2100000000000302</v>
      </c>
      <c r="B325">
        <v>0</v>
      </c>
    </row>
    <row r="326" spans="1:2" x14ac:dyDescent="0.25">
      <c r="A326" s="103">
        <v>4.2200000000000299</v>
      </c>
      <c r="B326">
        <v>0</v>
      </c>
    </row>
    <row r="327" spans="1:2" x14ac:dyDescent="0.25">
      <c r="A327">
        <v>4.2300000000000297</v>
      </c>
      <c r="B327">
        <v>0</v>
      </c>
    </row>
    <row r="328" spans="1:2" x14ac:dyDescent="0.25">
      <c r="A328" s="103">
        <v>4.2400000000000304</v>
      </c>
      <c r="B328">
        <v>0</v>
      </c>
    </row>
    <row r="329" spans="1:2" x14ac:dyDescent="0.25">
      <c r="A329" s="103">
        <v>4.2500000000000302</v>
      </c>
      <c r="B329">
        <v>0</v>
      </c>
    </row>
    <row r="330" spans="1:2" x14ac:dyDescent="0.25">
      <c r="A330" s="103">
        <v>4.26000000000003</v>
      </c>
      <c r="B330">
        <v>0</v>
      </c>
    </row>
    <row r="331" spans="1:2" x14ac:dyDescent="0.25">
      <c r="A331">
        <v>4.2700000000000298</v>
      </c>
      <c r="B331">
        <v>0</v>
      </c>
    </row>
    <row r="332" spans="1:2" x14ac:dyDescent="0.25">
      <c r="A332" s="103">
        <v>4.2800000000000296</v>
      </c>
      <c r="B332">
        <v>0</v>
      </c>
    </row>
    <row r="333" spans="1:2" x14ac:dyDescent="0.25">
      <c r="A333" s="103">
        <v>4.2900000000000302</v>
      </c>
      <c r="B333">
        <v>0</v>
      </c>
    </row>
    <row r="334" spans="1:2" x14ac:dyDescent="0.25">
      <c r="A334">
        <v>4.30000000000003</v>
      </c>
      <c r="B334">
        <v>0</v>
      </c>
    </row>
    <row r="335" spans="1:2" x14ac:dyDescent="0.25">
      <c r="A335" s="103">
        <v>4.3100000000000298</v>
      </c>
      <c r="B335">
        <v>0</v>
      </c>
    </row>
    <row r="336" spans="1:2" x14ac:dyDescent="0.25">
      <c r="A336" s="103">
        <v>4.3200000000000296</v>
      </c>
      <c r="B336">
        <v>0</v>
      </c>
    </row>
    <row r="337" spans="1:2" x14ac:dyDescent="0.25">
      <c r="A337" s="103">
        <v>4.3300000000000303</v>
      </c>
      <c r="B337">
        <v>0</v>
      </c>
    </row>
    <row r="338" spans="1:2" x14ac:dyDescent="0.25">
      <c r="A338">
        <v>4.3400000000000301</v>
      </c>
      <c r="B338">
        <v>0</v>
      </c>
    </row>
    <row r="339" spans="1:2" x14ac:dyDescent="0.25">
      <c r="A339" s="103">
        <v>4.3500000000000298</v>
      </c>
      <c r="B339">
        <v>0</v>
      </c>
    </row>
    <row r="340" spans="1:2" x14ac:dyDescent="0.25">
      <c r="A340" s="103">
        <v>4.3600000000000296</v>
      </c>
      <c r="B340">
        <v>0</v>
      </c>
    </row>
    <row r="341" spans="1:2" x14ac:dyDescent="0.25">
      <c r="A341">
        <v>4.3700000000000303</v>
      </c>
      <c r="B341">
        <v>0</v>
      </c>
    </row>
    <row r="342" spans="1:2" x14ac:dyDescent="0.25">
      <c r="A342" s="103">
        <v>4.3800000000000301</v>
      </c>
      <c r="B342">
        <v>0</v>
      </c>
    </row>
    <row r="343" spans="1:2" x14ac:dyDescent="0.25">
      <c r="A343" s="103">
        <v>4.3900000000000299</v>
      </c>
      <c r="B343">
        <v>0</v>
      </c>
    </row>
    <row r="344" spans="1:2" x14ac:dyDescent="0.25">
      <c r="A344" s="103">
        <v>4.4000000000000297</v>
      </c>
      <c r="B344">
        <v>0</v>
      </c>
    </row>
    <row r="345" spans="1:2" x14ac:dyDescent="0.25">
      <c r="A345">
        <v>4.4100000000000303</v>
      </c>
      <c r="B345">
        <v>0</v>
      </c>
    </row>
    <row r="346" spans="1:2" x14ac:dyDescent="0.25">
      <c r="A346" s="103">
        <v>4.4200000000000301</v>
      </c>
      <c r="B346">
        <v>0</v>
      </c>
    </row>
    <row r="347" spans="1:2" x14ac:dyDescent="0.25">
      <c r="A347" s="103">
        <v>4.4300000000000299</v>
      </c>
      <c r="B347">
        <v>0</v>
      </c>
    </row>
    <row r="348" spans="1:2" x14ac:dyDescent="0.25">
      <c r="A348">
        <v>4.4400000000000297</v>
      </c>
      <c r="B348">
        <v>0</v>
      </c>
    </row>
    <row r="349" spans="1:2" x14ac:dyDescent="0.25">
      <c r="A349" s="103">
        <v>4.4500000000000304</v>
      </c>
      <c r="B349">
        <v>0</v>
      </c>
    </row>
    <row r="350" spans="1:2" x14ac:dyDescent="0.25">
      <c r="A350" s="103">
        <v>4.4600000000000399</v>
      </c>
      <c r="B350">
        <v>0</v>
      </c>
    </row>
    <row r="351" spans="1:2" x14ac:dyDescent="0.25">
      <c r="A351" s="103">
        <v>4.4700000000000397</v>
      </c>
      <c r="B351">
        <v>0</v>
      </c>
    </row>
    <row r="352" spans="1:2" x14ac:dyDescent="0.25">
      <c r="A352">
        <v>4.4800000000000404</v>
      </c>
      <c r="B352">
        <v>0</v>
      </c>
    </row>
    <row r="353" spans="1:2" x14ac:dyDescent="0.25">
      <c r="A353" s="103">
        <v>4.4900000000000402</v>
      </c>
      <c r="B353">
        <v>0</v>
      </c>
    </row>
    <row r="354" spans="1:2" x14ac:dyDescent="0.25">
      <c r="A354" s="103">
        <v>4.50000000000004</v>
      </c>
      <c r="B354">
        <v>0</v>
      </c>
    </row>
    <row r="355" spans="1:2" x14ac:dyDescent="0.25">
      <c r="A355">
        <v>4.5100000000000398</v>
      </c>
      <c r="B355">
        <v>0</v>
      </c>
    </row>
    <row r="356" spans="1:2" x14ac:dyDescent="0.25">
      <c r="A356" s="103">
        <v>4.5200000000000404</v>
      </c>
      <c r="B356">
        <v>0</v>
      </c>
    </row>
    <row r="357" spans="1:2" x14ac:dyDescent="0.25">
      <c r="A357" s="103">
        <v>4.5300000000000402</v>
      </c>
      <c r="B357">
        <v>0</v>
      </c>
    </row>
    <row r="358" spans="1:2" x14ac:dyDescent="0.25">
      <c r="A358" s="103">
        <v>4.54000000000004</v>
      </c>
      <c r="B358">
        <v>0</v>
      </c>
    </row>
    <row r="359" spans="1:2" x14ac:dyDescent="0.25">
      <c r="A359">
        <v>4.5500000000000398</v>
      </c>
      <c r="B359">
        <v>0</v>
      </c>
    </row>
    <row r="360" spans="1:2" x14ac:dyDescent="0.25">
      <c r="A360" s="103">
        <v>4.5600000000000396</v>
      </c>
      <c r="B360">
        <v>0</v>
      </c>
    </row>
    <row r="361" spans="1:2" x14ac:dyDescent="0.25">
      <c r="A361" s="103">
        <v>4.5700000000000403</v>
      </c>
      <c r="B361">
        <v>0</v>
      </c>
    </row>
    <row r="362" spans="1:2" x14ac:dyDescent="0.25">
      <c r="A362">
        <v>4.58000000000004</v>
      </c>
      <c r="B362">
        <v>0</v>
      </c>
    </row>
    <row r="363" spans="1:2" x14ac:dyDescent="0.25">
      <c r="A363" s="103">
        <v>4.5900000000000398</v>
      </c>
      <c r="B363">
        <v>0</v>
      </c>
    </row>
    <row r="364" spans="1:2" x14ac:dyDescent="0.25">
      <c r="A364" s="103">
        <v>4.6000000000000396</v>
      </c>
      <c r="B364">
        <v>0</v>
      </c>
    </row>
    <row r="365" spans="1:2" x14ac:dyDescent="0.25">
      <c r="A365" s="103">
        <v>4.6100000000000403</v>
      </c>
      <c r="B365">
        <v>0</v>
      </c>
    </row>
    <row r="366" spans="1:2" x14ac:dyDescent="0.25">
      <c r="A366">
        <v>4.6200000000000401</v>
      </c>
      <c r="B366">
        <v>0</v>
      </c>
    </row>
    <row r="367" spans="1:2" x14ac:dyDescent="0.25">
      <c r="A367" s="103">
        <v>4.6300000000000399</v>
      </c>
      <c r="B367">
        <v>0</v>
      </c>
    </row>
    <row r="368" spans="1:2" x14ac:dyDescent="0.25">
      <c r="A368" s="103">
        <v>4.6400000000000396</v>
      </c>
      <c r="B368">
        <v>0</v>
      </c>
    </row>
    <row r="369" spans="1:2" x14ac:dyDescent="0.25">
      <c r="A369">
        <v>4.6500000000000403</v>
      </c>
      <c r="B369">
        <v>0</v>
      </c>
    </row>
    <row r="370" spans="1:2" x14ac:dyDescent="0.25">
      <c r="A370" s="103">
        <v>4.6600000000000401</v>
      </c>
      <c r="B370">
        <v>0</v>
      </c>
    </row>
    <row r="371" spans="1:2" x14ac:dyDescent="0.25">
      <c r="A371" s="103">
        <v>4.6700000000000399</v>
      </c>
      <c r="B371">
        <v>0</v>
      </c>
    </row>
    <row r="372" spans="1:2" x14ac:dyDescent="0.25">
      <c r="A372" s="103">
        <v>4.6800000000000397</v>
      </c>
      <c r="B372">
        <v>0</v>
      </c>
    </row>
    <row r="373" spans="1:2" x14ac:dyDescent="0.25">
      <c r="A373">
        <v>4.6900000000000404</v>
      </c>
      <c r="B373">
        <v>0</v>
      </c>
    </row>
    <row r="374" spans="1:2" x14ac:dyDescent="0.25">
      <c r="A374" s="103">
        <v>4.7000000000000401</v>
      </c>
      <c r="B374">
        <v>0</v>
      </c>
    </row>
    <row r="375" spans="1:2" x14ac:dyDescent="0.25">
      <c r="A375" s="103">
        <v>4.7100000000000399</v>
      </c>
      <c r="B375">
        <v>0</v>
      </c>
    </row>
    <row r="376" spans="1:2" x14ac:dyDescent="0.25">
      <c r="A376">
        <v>4.7200000000000397</v>
      </c>
      <c r="B376">
        <v>0</v>
      </c>
    </row>
    <row r="377" spans="1:2" x14ac:dyDescent="0.25">
      <c r="A377" s="103">
        <v>4.7300000000000404</v>
      </c>
      <c r="B377">
        <v>0</v>
      </c>
    </row>
    <row r="378" spans="1:2" x14ac:dyDescent="0.25">
      <c r="A378" s="103">
        <v>4.7400000000000402</v>
      </c>
      <c r="B378">
        <v>0</v>
      </c>
    </row>
    <row r="379" spans="1:2" x14ac:dyDescent="0.25">
      <c r="A379" s="103">
        <v>4.75000000000004</v>
      </c>
      <c r="B379">
        <v>0</v>
      </c>
    </row>
    <row r="380" spans="1:2" x14ac:dyDescent="0.25">
      <c r="A380">
        <v>4.7600000000000398</v>
      </c>
      <c r="B380">
        <v>0</v>
      </c>
    </row>
    <row r="381" spans="1:2" x14ac:dyDescent="0.25">
      <c r="A381" s="103">
        <v>4.7700000000000404</v>
      </c>
      <c r="B381">
        <v>0</v>
      </c>
    </row>
    <row r="382" spans="1:2" x14ac:dyDescent="0.25">
      <c r="A382" s="103">
        <v>4.7800000000000402</v>
      </c>
      <c r="B382">
        <v>0</v>
      </c>
    </row>
    <row r="383" spans="1:2" x14ac:dyDescent="0.25">
      <c r="A383">
        <v>4.79000000000004</v>
      </c>
      <c r="B383">
        <v>0</v>
      </c>
    </row>
    <row r="384" spans="1:2" x14ac:dyDescent="0.25">
      <c r="A384" s="103">
        <v>4.8000000000000398</v>
      </c>
      <c r="B384">
        <v>0</v>
      </c>
    </row>
    <row r="385" spans="1:2" x14ac:dyDescent="0.25">
      <c r="A385" s="103">
        <v>4.8100000000000396</v>
      </c>
      <c r="B385">
        <v>0</v>
      </c>
    </row>
    <row r="386" spans="1:2" x14ac:dyDescent="0.25">
      <c r="A386" s="103">
        <v>4.8200000000000403</v>
      </c>
      <c r="B386">
        <v>0</v>
      </c>
    </row>
    <row r="387" spans="1:2" x14ac:dyDescent="0.25">
      <c r="A387">
        <v>4.83000000000004</v>
      </c>
      <c r="B387">
        <v>0</v>
      </c>
    </row>
    <row r="388" spans="1:2" x14ac:dyDescent="0.25">
      <c r="A388" s="103">
        <v>4.8400000000000398</v>
      </c>
      <c r="B388">
        <v>0</v>
      </c>
    </row>
    <row r="389" spans="1:2" x14ac:dyDescent="0.25">
      <c r="A389" s="103">
        <v>4.8500000000000396</v>
      </c>
      <c r="B389">
        <v>0</v>
      </c>
    </row>
    <row r="390" spans="1:2" x14ac:dyDescent="0.25">
      <c r="A390">
        <v>4.8600000000000403</v>
      </c>
      <c r="B390">
        <v>0</v>
      </c>
    </row>
    <row r="391" spans="1:2" x14ac:dyDescent="0.25">
      <c r="A391" s="103">
        <v>4.8700000000000401</v>
      </c>
      <c r="B391">
        <v>0</v>
      </c>
    </row>
    <row r="392" spans="1:2" x14ac:dyDescent="0.25">
      <c r="A392" s="103">
        <v>4.8800000000000399</v>
      </c>
      <c r="B392">
        <v>0</v>
      </c>
    </row>
    <row r="393" spans="1:2" x14ac:dyDescent="0.25">
      <c r="A393" s="103">
        <v>4.8900000000000503</v>
      </c>
      <c r="B393">
        <v>0</v>
      </c>
    </row>
    <row r="394" spans="1:2" x14ac:dyDescent="0.25">
      <c r="A394">
        <v>4.9000000000000501</v>
      </c>
      <c r="B394">
        <v>0</v>
      </c>
    </row>
    <row r="395" spans="1:2" x14ac:dyDescent="0.25">
      <c r="A395" s="103">
        <v>4.9100000000000499</v>
      </c>
      <c r="B395">
        <v>0</v>
      </c>
    </row>
    <row r="396" spans="1:2" x14ac:dyDescent="0.25">
      <c r="A396" s="103">
        <v>4.9200000000000497</v>
      </c>
      <c r="B396">
        <v>0</v>
      </c>
    </row>
    <row r="397" spans="1:2" x14ac:dyDescent="0.25">
      <c r="A397">
        <v>4.9300000000000503</v>
      </c>
      <c r="B397">
        <v>0</v>
      </c>
    </row>
    <row r="398" spans="1:2" x14ac:dyDescent="0.25">
      <c r="A398" s="103">
        <v>4.9400000000000501</v>
      </c>
      <c r="B398">
        <v>0</v>
      </c>
    </row>
    <row r="399" spans="1:2" x14ac:dyDescent="0.25">
      <c r="A399" s="103">
        <v>4.9500000000000499</v>
      </c>
      <c r="B399">
        <v>0</v>
      </c>
    </row>
    <row r="400" spans="1:2" x14ac:dyDescent="0.25">
      <c r="A400" s="103">
        <v>4.9600000000000497</v>
      </c>
      <c r="B400">
        <v>0</v>
      </c>
    </row>
    <row r="401" spans="1:2" x14ac:dyDescent="0.25">
      <c r="A401">
        <v>4.9700000000000504</v>
      </c>
      <c r="B401">
        <v>0</v>
      </c>
    </row>
    <row r="402" spans="1:2" x14ac:dyDescent="0.25">
      <c r="A402" s="103">
        <v>4.9800000000000502</v>
      </c>
      <c r="B402">
        <v>0</v>
      </c>
    </row>
    <row r="403" spans="1:2" x14ac:dyDescent="0.25">
      <c r="A403" s="103">
        <v>4.99000000000005</v>
      </c>
      <c r="B403">
        <v>0</v>
      </c>
    </row>
    <row r="404" spans="1:2" x14ac:dyDescent="0.25">
      <c r="A404">
        <v>5.0000000000000497</v>
      </c>
      <c r="B404">
        <v>0</v>
      </c>
    </row>
  </sheetData>
  <mergeCells count="2">
    <mergeCell ref="E1:G1"/>
    <mergeCell ref="E9:G9"/>
  </mergeCell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AC82-53F1-4A0C-9054-8E8CB077770E}">
  <dimension ref="A1:X1001"/>
  <sheetViews>
    <sheetView topLeftCell="Q2" workbookViewId="0">
      <selection activeCell="X2" sqref="X2:X114"/>
    </sheetView>
  </sheetViews>
  <sheetFormatPr defaultRowHeight="15" x14ac:dyDescent="0.25"/>
  <cols>
    <col min="1" max="1" width="10.140625" bestFit="1" customWidth="1"/>
    <col min="2" max="2" width="10.28515625" bestFit="1" customWidth="1"/>
    <col min="3" max="3" width="10" bestFit="1" customWidth="1"/>
    <col min="4" max="4" width="23.5703125" bestFit="1" customWidth="1"/>
    <col min="5" max="5" width="13.28515625" bestFit="1" customWidth="1"/>
    <col min="6" max="6" width="14.42578125" bestFit="1" customWidth="1"/>
    <col min="7" max="7" width="10.7109375" bestFit="1" customWidth="1"/>
    <col min="8" max="8" width="13.140625" bestFit="1" customWidth="1"/>
    <col min="9" max="9" width="14" customWidth="1"/>
    <col min="14" max="14" width="33.42578125" customWidth="1"/>
    <col min="16" max="16" width="30.42578125" bestFit="1" customWidth="1"/>
    <col min="17" max="17" width="26.5703125" bestFit="1" customWidth="1"/>
    <col min="18" max="18" width="38.5703125" customWidth="1"/>
    <col min="19" max="19" width="45.140625" bestFit="1" customWidth="1"/>
    <col min="20" max="20" width="46.140625" bestFit="1" customWidth="1"/>
    <col min="21" max="21" width="22.42578125" bestFit="1" customWidth="1"/>
    <col min="22" max="22" width="22.7109375" bestFit="1" customWidth="1"/>
    <col min="24" max="24" width="71.5703125" bestFit="1" customWidth="1"/>
  </cols>
  <sheetData>
    <row r="1" spans="1:24" ht="46.5" customHeight="1" x14ac:dyDescent="0.25">
      <c r="A1" s="17" t="s">
        <v>71</v>
      </c>
      <c r="B1" s="17" t="s">
        <v>72</v>
      </c>
      <c r="C1" s="17" t="s">
        <v>73</v>
      </c>
      <c r="D1" s="17" t="s">
        <v>74</v>
      </c>
      <c r="E1" s="17" t="s">
        <v>75</v>
      </c>
      <c r="F1" s="17" t="s">
        <v>76</v>
      </c>
      <c r="G1" s="17" t="s">
        <v>77</v>
      </c>
      <c r="H1" s="17" t="s">
        <v>78</v>
      </c>
      <c r="I1" s="17" t="s">
        <v>79</v>
      </c>
      <c r="J1" s="17" t="s">
        <v>80</v>
      </c>
      <c r="K1" s="17" t="s">
        <v>81</v>
      </c>
      <c r="L1" s="17" t="s">
        <v>57</v>
      </c>
      <c r="N1" t="s">
        <v>82</v>
      </c>
      <c r="P1" t="s">
        <v>83</v>
      </c>
      <c r="Q1" t="s">
        <v>84</v>
      </c>
      <c r="R1" t="s">
        <v>85</v>
      </c>
      <c r="S1" t="s">
        <v>86</v>
      </c>
      <c r="T1" t="s">
        <v>87</v>
      </c>
      <c r="U1" t="s">
        <v>88</v>
      </c>
      <c r="V1" t="s">
        <v>89</v>
      </c>
      <c r="X1" t="s">
        <v>90</v>
      </c>
    </row>
    <row r="2" spans="1:24" x14ac:dyDescent="0.25">
      <c r="A2">
        <v>1</v>
      </c>
      <c r="B2">
        <v>1</v>
      </c>
      <c r="D2">
        <v>0</v>
      </c>
      <c r="E2">
        <v>0</v>
      </c>
      <c r="F2">
        <v>0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N2" t="s">
        <v>91</v>
      </c>
      <c r="P2" t="s">
        <v>91</v>
      </c>
      <c r="Q2">
        <v>30</v>
      </c>
      <c r="R2">
        <v>60</v>
      </c>
      <c r="S2">
        <v>30</v>
      </c>
      <c r="T2">
        <v>60</v>
      </c>
      <c r="U2">
        <v>10</v>
      </c>
      <c r="V2">
        <v>20</v>
      </c>
      <c r="X2" t="s">
        <v>117</v>
      </c>
    </row>
    <row r="3" spans="1:24" x14ac:dyDescent="0.25">
      <c r="A3">
        <v>3</v>
      </c>
      <c r="B3">
        <v>2</v>
      </c>
      <c r="D3">
        <v>1</v>
      </c>
      <c r="E3">
        <v>1</v>
      </c>
      <c r="F3">
        <v>1</v>
      </c>
      <c r="G3">
        <v>2</v>
      </c>
      <c r="H3">
        <v>2</v>
      </c>
      <c r="I3">
        <v>2</v>
      </c>
      <c r="J3">
        <v>2</v>
      </c>
      <c r="K3">
        <v>2</v>
      </c>
      <c r="L3">
        <v>2</v>
      </c>
      <c r="N3" t="s">
        <v>92</v>
      </c>
      <c r="P3" t="s">
        <v>92</v>
      </c>
      <c r="Q3">
        <v>30</v>
      </c>
      <c r="R3">
        <v>60</v>
      </c>
      <c r="S3">
        <v>30</v>
      </c>
      <c r="T3">
        <v>60</v>
      </c>
      <c r="U3">
        <v>10</v>
      </c>
      <c r="V3">
        <v>30</v>
      </c>
      <c r="X3" t="s">
        <v>118</v>
      </c>
    </row>
    <row r="4" spans="1:24" x14ac:dyDescent="0.25">
      <c r="A4">
        <v>5</v>
      </c>
      <c r="B4">
        <v>3</v>
      </c>
      <c r="D4">
        <v>2</v>
      </c>
      <c r="E4">
        <v>2</v>
      </c>
      <c r="F4">
        <v>2</v>
      </c>
      <c r="G4">
        <v>3</v>
      </c>
      <c r="H4">
        <v>3</v>
      </c>
      <c r="I4">
        <v>3</v>
      </c>
      <c r="J4">
        <v>3</v>
      </c>
      <c r="K4">
        <v>3</v>
      </c>
      <c r="L4">
        <v>3</v>
      </c>
      <c r="N4" t="s">
        <v>93</v>
      </c>
      <c r="P4" t="s">
        <v>93</v>
      </c>
      <c r="Q4">
        <v>50</v>
      </c>
      <c r="R4">
        <v>80</v>
      </c>
      <c r="S4">
        <v>10</v>
      </c>
      <c r="T4">
        <v>40</v>
      </c>
      <c r="U4">
        <v>10</v>
      </c>
      <c r="V4">
        <v>30</v>
      </c>
      <c r="X4" t="s">
        <v>119</v>
      </c>
    </row>
    <row r="5" spans="1:24" x14ac:dyDescent="0.25">
      <c r="B5">
        <v>4</v>
      </c>
      <c r="D5">
        <v>3</v>
      </c>
      <c r="E5">
        <v>3</v>
      </c>
      <c r="F5">
        <v>3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N5" t="s">
        <v>94</v>
      </c>
      <c r="P5" t="s">
        <v>94</v>
      </c>
      <c r="Q5">
        <v>60</v>
      </c>
      <c r="R5">
        <v>90</v>
      </c>
      <c r="S5">
        <v>0</v>
      </c>
      <c r="T5">
        <v>0</v>
      </c>
      <c r="U5">
        <v>10</v>
      </c>
      <c r="V5">
        <v>40</v>
      </c>
      <c r="X5" t="s">
        <v>120</v>
      </c>
    </row>
    <row r="6" spans="1:24" x14ac:dyDescent="0.25">
      <c r="B6">
        <v>5</v>
      </c>
      <c r="D6">
        <v>4</v>
      </c>
      <c r="E6">
        <v>4</v>
      </c>
      <c r="F6">
        <v>4</v>
      </c>
      <c r="G6">
        <v>5</v>
      </c>
      <c r="H6">
        <v>5</v>
      </c>
      <c r="I6">
        <v>5</v>
      </c>
      <c r="J6">
        <v>5</v>
      </c>
      <c r="K6">
        <v>5</v>
      </c>
      <c r="L6">
        <v>5</v>
      </c>
      <c r="N6" t="s">
        <v>95</v>
      </c>
      <c r="P6" t="s">
        <v>95</v>
      </c>
      <c r="Q6">
        <v>30</v>
      </c>
      <c r="R6">
        <v>60</v>
      </c>
      <c r="S6">
        <v>30</v>
      </c>
      <c r="T6">
        <v>60</v>
      </c>
      <c r="U6">
        <v>10</v>
      </c>
      <c r="V6">
        <v>30</v>
      </c>
      <c r="X6" t="s">
        <v>121</v>
      </c>
    </row>
    <row r="7" spans="1:24" x14ac:dyDescent="0.25">
      <c r="D7">
        <v>5</v>
      </c>
      <c r="E7">
        <v>5</v>
      </c>
      <c r="G7">
        <v>6</v>
      </c>
      <c r="H7">
        <v>6</v>
      </c>
      <c r="I7">
        <v>6</v>
      </c>
      <c r="J7">
        <v>6</v>
      </c>
      <c r="K7">
        <v>6</v>
      </c>
      <c r="N7" t="s">
        <v>96</v>
      </c>
      <c r="P7" t="s">
        <v>96</v>
      </c>
      <c r="Q7">
        <v>25</v>
      </c>
      <c r="R7">
        <v>50</v>
      </c>
      <c r="S7">
        <v>25</v>
      </c>
      <c r="T7">
        <v>50</v>
      </c>
      <c r="U7">
        <v>25</v>
      </c>
      <c r="V7">
        <v>50</v>
      </c>
      <c r="X7" t="s">
        <v>122</v>
      </c>
    </row>
    <row r="8" spans="1:24" x14ac:dyDescent="0.25">
      <c r="D8">
        <v>6</v>
      </c>
      <c r="E8">
        <v>6</v>
      </c>
      <c r="G8">
        <v>7</v>
      </c>
      <c r="H8">
        <v>7</v>
      </c>
      <c r="I8">
        <v>7</v>
      </c>
      <c r="J8">
        <v>7</v>
      </c>
      <c r="K8">
        <v>7</v>
      </c>
      <c r="N8" t="s">
        <v>97</v>
      </c>
      <c r="P8" t="s">
        <v>97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X8" t="s">
        <v>123</v>
      </c>
    </row>
    <row r="9" spans="1:24" x14ac:dyDescent="0.25">
      <c r="D9">
        <v>7</v>
      </c>
      <c r="E9">
        <v>7</v>
      </c>
      <c r="G9">
        <v>8</v>
      </c>
      <c r="H9">
        <v>8</v>
      </c>
      <c r="I9">
        <v>8</v>
      </c>
      <c r="J9">
        <v>8</v>
      </c>
      <c r="K9">
        <v>8</v>
      </c>
      <c r="X9" t="s">
        <v>124</v>
      </c>
    </row>
    <row r="10" spans="1:24" x14ac:dyDescent="0.25">
      <c r="D10">
        <v>8</v>
      </c>
      <c r="G10">
        <v>9</v>
      </c>
      <c r="H10">
        <v>9</v>
      </c>
      <c r="I10">
        <v>9</v>
      </c>
      <c r="J10">
        <v>9</v>
      </c>
      <c r="K10">
        <v>9</v>
      </c>
      <c r="P10" t="s">
        <v>98</v>
      </c>
      <c r="Q10" t="s">
        <v>84</v>
      </c>
      <c r="R10" t="s">
        <v>85</v>
      </c>
      <c r="S10" t="s">
        <v>86</v>
      </c>
      <c r="T10" t="s">
        <v>87</v>
      </c>
      <c r="U10" t="s">
        <v>88</v>
      </c>
      <c r="V10" t="s">
        <v>89</v>
      </c>
      <c r="X10" t="s">
        <v>125</v>
      </c>
    </row>
    <row r="11" spans="1:24" x14ac:dyDescent="0.25">
      <c r="D11">
        <v>9</v>
      </c>
      <c r="G11">
        <v>10</v>
      </c>
      <c r="H11">
        <v>10</v>
      </c>
      <c r="I11">
        <v>10</v>
      </c>
      <c r="J11">
        <v>10</v>
      </c>
      <c r="K11">
        <v>10</v>
      </c>
      <c r="P11">
        <f>'1. část'!B12</f>
        <v>0</v>
      </c>
      <c r="Q11" t="e">
        <f>VLOOKUP(Tabulka4[[#This Row],[Vybaraný druh práce]],Tabulka3[],2,FALSE)</f>
        <v>#N/A</v>
      </c>
      <c r="R11" t="e">
        <f>VLOOKUP(Tabulka4[[#This Row],[Vybaraný druh práce]],Tabulka3[],3,FALSE)</f>
        <v>#N/A</v>
      </c>
      <c r="S11" t="e">
        <f>VLOOKUP(Tabulka4[[#This Row],[Vybaraný druh práce]],Tabulka3[],4,FALSE)</f>
        <v>#N/A</v>
      </c>
      <c r="T11" t="e">
        <f>VLOOKUP(Tabulka4[[#This Row],[Vybaraný druh práce]],Tabulka3[],5,FALSE)</f>
        <v>#N/A</v>
      </c>
      <c r="U11" t="e">
        <f>VLOOKUP(Tabulka4[[#This Row],[Vybaraný druh práce]],Tabulka3[],6,FALSE)</f>
        <v>#N/A</v>
      </c>
      <c r="V11" t="e">
        <f>VLOOKUP(Tabulka4[[#This Row],[Vybaraný druh práce]],Tabulka3[],7,FALSE)</f>
        <v>#N/A</v>
      </c>
      <c r="X11" t="s">
        <v>126</v>
      </c>
    </row>
    <row r="12" spans="1:24" x14ac:dyDescent="0.25">
      <c r="D12">
        <v>10</v>
      </c>
      <c r="H12">
        <v>11</v>
      </c>
      <c r="I12">
        <v>11</v>
      </c>
      <c r="J12">
        <v>11</v>
      </c>
      <c r="X12" t="s">
        <v>127</v>
      </c>
    </row>
    <row r="13" spans="1:24" x14ac:dyDescent="0.25">
      <c r="H13">
        <v>12</v>
      </c>
      <c r="I13">
        <v>12</v>
      </c>
      <c r="J13">
        <v>12</v>
      </c>
      <c r="X13" t="s">
        <v>128</v>
      </c>
    </row>
    <row r="14" spans="1:24" x14ac:dyDescent="0.25">
      <c r="H14">
        <v>13</v>
      </c>
      <c r="I14">
        <v>13</v>
      </c>
      <c r="J14">
        <v>13</v>
      </c>
      <c r="X14" t="s">
        <v>129</v>
      </c>
    </row>
    <row r="15" spans="1:24" x14ac:dyDescent="0.25">
      <c r="H15">
        <v>14</v>
      </c>
      <c r="I15">
        <v>14</v>
      </c>
      <c r="J15">
        <v>14</v>
      </c>
      <c r="R15" s="19"/>
      <c r="X15" t="s">
        <v>130</v>
      </c>
    </row>
    <row r="16" spans="1:24" x14ac:dyDescent="0.25">
      <c r="H16">
        <v>15</v>
      </c>
      <c r="I16">
        <v>15</v>
      </c>
      <c r="J16">
        <v>15</v>
      </c>
      <c r="X16" t="s">
        <v>131</v>
      </c>
    </row>
    <row r="17" spans="8:24" x14ac:dyDescent="0.25">
      <c r="H17">
        <v>16</v>
      </c>
      <c r="I17">
        <v>16</v>
      </c>
      <c r="J17">
        <v>16</v>
      </c>
      <c r="X17" t="s">
        <v>132</v>
      </c>
    </row>
    <row r="18" spans="8:24" x14ac:dyDescent="0.25">
      <c r="H18">
        <v>17</v>
      </c>
      <c r="I18">
        <v>17</v>
      </c>
      <c r="J18">
        <v>17</v>
      </c>
      <c r="X18" t="s">
        <v>133</v>
      </c>
    </row>
    <row r="19" spans="8:24" x14ac:dyDescent="0.25">
      <c r="H19">
        <v>18</v>
      </c>
      <c r="I19">
        <v>18</v>
      </c>
      <c r="J19">
        <v>18</v>
      </c>
      <c r="X19" t="s">
        <v>134</v>
      </c>
    </row>
    <row r="20" spans="8:24" x14ac:dyDescent="0.25">
      <c r="H20">
        <v>19</v>
      </c>
      <c r="I20">
        <v>19</v>
      </c>
      <c r="J20">
        <v>19</v>
      </c>
      <c r="X20" t="s">
        <v>135</v>
      </c>
    </row>
    <row r="21" spans="8:24" x14ac:dyDescent="0.25">
      <c r="H21">
        <v>20</v>
      </c>
      <c r="I21">
        <v>20</v>
      </c>
      <c r="J21">
        <v>20</v>
      </c>
      <c r="X21" t="s">
        <v>136</v>
      </c>
    </row>
    <row r="22" spans="8:24" x14ac:dyDescent="0.25">
      <c r="H22">
        <v>21</v>
      </c>
      <c r="I22">
        <v>21</v>
      </c>
      <c r="J22">
        <v>21</v>
      </c>
      <c r="X22" t="s">
        <v>137</v>
      </c>
    </row>
    <row r="23" spans="8:24" x14ac:dyDescent="0.25">
      <c r="H23">
        <v>22</v>
      </c>
      <c r="I23">
        <v>22</v>
      </c>
      <c r="J23">
        <v>22</v>
      </c>
      <c r="X23" t="s">
        <v>138</v>
      </c>
    </row>
    <row r="24" spans="8:24" x14ac:dyDescent="0.25">
      <c r="H24">
        <v>23</v>
      </c>
      <c r="I24">
        <v>23</v>
      </c>
      <c r="J24">
        <v>23</v>
      </c>
      <c r="X24" t="s">
        <v>139</v>
      </c>
    </row>
    <row r="25" spans="8:24" x14ac:dyDescent="0.25">
      <c r="H25">
        <v>24</v>
      </c>
      <c r="I25">
        <v>24</v>
      </c>
      <c r="J25">
        <v>24</v>
      </c>
      <c r="X25" t="s">
        <v>140</v>
      </c>
    </row>
    <row r="26" spans="8:24" x14ac:dyDescent="0.25">
      <c r="H26">
        <v>25</v>
      </c>
      <c r="I26">
        <v>25</v>
      </c>
      <c r="J26">
        <v>25</v>
      </c>
      <c r="X26" t="s">
        <v>141</v>
      </c>
    </row>
    <row r="27" spans="8:24" x14ac:dyDescent="0.25">
      <c r="H27">
        <v>26</v>
      </c>
      <c r="I27">
        <v>26</v>
      </c>
      <c r="J27">
        <v>26</v>
      </c>
      <c r="X27" t="s">
        <v>142</v>
      </c>
    </row>
    <row r="28" spans="8:24" x14ac:dyDescent="0.25">
      <c r="H28">
        <v>27</v>
      </c>
      <c r="I28">
        <v>27</v>
      </c>
      <c r="J28">
        <v>27</v>
      </c>
      <c r="X28" t="s">
        <v>143</v>
      </c>
    </row>
    <row r="29" spans="8:24" x14ac:dyDescent="0.25">
      <c r="H29">
        <v>28</v>
      </c>
      <c r="I29">
        <v>28</v>
      </c>
      <c r="J29">
        <v>28</v>
      </c>
      <c r="X29" t="s">
        <v>144</v>
      </c>
    </row>
    <row r="30" spans="8:24" x14ac:dyDescent="0.25">
      <c r="H30">
        <v>29</v>
      </c>
      <c r="I30">
        <v>29</v>
      </c>
      <c r="J30">
        <v>29</v>
      </c>
      <c r="X30" t="s">
        <v>145</v>
      </c>
    </row>
    <row r="31" spans="8:24" x14ac:dyDescent="0.25">
      <c r="H31">
        <v>30</v>
      </c>
      <c r="I31">
        <v>30</v>
      </c>
      <c r="J31">
        <v>30</v>
      </c>
      <c r="X31" t="s">
        <v>146</v>
      </c>
    </row>
    <row r="32" spans="8:24" x14ac:dyDescent="0.25">
      <c r="J32">
        <v>31</v>
      </c>
      <c r="X32" t="s">
        <v>147</v>
      </c>
    </row>
    <row r="33" spans="10:24" x14ac:dyDescent="0.25">
      <c r="J33">
        <v>32</v>
      </c>
      <c r="X33" t="s">
        <v>148</v>
      </c>
    </row>
    <row r="34" spans="10:24" x14ac:dyDescent="0.25">
      <c r="J34">
        <v>33</v>
      </c>
      <c r="X34" t="s">
        <v>149</v>
      </c>
    </row>
    <row r="35" spans="10:24" x14ac:dyDescent="0.25">
      <c r="J35">
        <v>34</v>
      </c>
      <c r="X35" t="s">
        <v>150</v>
      </c>
    </row>
    <row r="36" spans="10:24" x14ac:dyDescent="0.25">
      <c r="J36">
        <v>35</v>
      </c>
      <c r="X36" t="s">
        <v>151</v>
      </c>
    </row>
    <row r="37" spans="10:24" x14ac:dyDescent="0.25">
      <c r="J37">
        <v>36</v>
      </c>
      <c r="X37" t="s">
        <v>152</v>
      </c>
    </row>
    <row r="38" spans="10:24" x14ac:dyDescent="0.25">
      <c r="J38">
        <v>37</v>
      </c>
      <c r="X38" t="s">
        <v>153</v>
      </c>
    </row>
    <row r="39" spans="10:24" x14ac:dyDescent="0.25">
      <c r="J39">
        <v>38</v>
      </c>
      <c r="X39" t="s">
        <v>154</v>
      </c>
    </row>
    <row r="40" spans="10:24" x14ac:dyDescent="0.25">
      <c r="J40">
        <v>39</v>
      </c>
      <c r="X40" t="s">
        <v>155</v>
      </c>
    </row>
    <row r="41" spans="10:24" x14ac:dyDescent="0.25">
      <c r="J41">
        <v>40</v>
      </c>
      <c r="X41" t="s">
        <v>156</v>
      </c>
    </row>
    <row r="42" spans="10:24" x14ac:dyDescent="0.25">
      <c r="J42">
        <v>41</v>
      </c>
      <c r="X42" t="s">
        <v>157</v>
      </c>
    </row>
    <row r="43" spans="10:24" x14ac:dyDescent="0.25">
      <c r="J43">
        <v>42</v>
      </c>
      <c r="X43" t="s">
        <v>158</v>
      </c>
    </row>
    <row r="44" spans="10:24" x14ac:dyDescent="0.25">
      <c r="J44">
        <v>43</v>
      </c>
      <c r="X44" t="s">
        <v>159</v>
      </c>
    </row>
    <row r="45" spans="10:24" x14ac:dyDescent="0.25">
      <c r="J45">
        <v>44</v>
      </c>
      <c r="X45" t="s">
        <v>160</v>
      </c>
    </row>
    <row r="46" spans="10:24" x14ac:dyDescent="0.25">
      <c r="J46">
        <v>45</v>
      </c>
      <c r="X46" t="s">
        <v>161</v>
      </c>
    </row>
    <row r="47" spans="10:24" x14ac:dyDescent="0.25">
      <c r="J47">
        <v>46</v>
      </c>
      <c r="X47" t="s">
        <v>162</v>
      </c>
    </row>
    <row r="48" spans="10:24" x14ac:dyDescent="0.25">
      <c r="J48">
        <v>47</v>
      </c>
      <c r="X48" t="s">
        <v>163</v>
      </c>
    </row>
    <row r="49" spans="10:24" x14ac:dyDescent="0.25">
      <c r="J49">
        <v>48</v>
      </c>
      <c r="X49" t="s">
        <v>164</v>
      </c>
    </row>
    <row r="50" spans="10:24" x14ac:dyDescent="0.25">
      <c r="J50">
        <v>49</v>
      </c>
      <c r="X50" t="s">
        <v>165</v>
      </c>
    </row>
    <row r="51" spans="10:24" x14ac:dyDescent="0.25">
      <c r="J51">
        <v>50</v>
      </c>
      <c r="X51" t="s">
        <v>166</v>
      </c>
    </row>
    <row r="52" spans="10:24" x14ac:dyDescent="0.25">
      <c r="J52">
        <v>51</v>
      </c>
      <c r="X52" t="s">
        <v>167</v>
      </c>
    </row>
    <row r="53" spans="10:24" x14ac:dyDescent="0.25">
      <c r="J53">
        <v>52</v>
      </c>
      <c r="X53" t="s">
        <v>168</v>
      </c>
    </row>
    <row r="54" spans="10:24" x14ac:dyDescent="0.25">
      <c r="J54">
        <v>53</v>
      </c>
      <c r="X54" t="s">
        <v>169</v>
      </c>
    </row>
    <row r="55" spans="10:24" x14ac:dyDescent="0.25">
      <c r="J55">
        <v>54</v>
      </c>
      <c r="X55" t="s">
        <v>170</v>
      </c>
    </row>
    <row r="56" spans="10:24" x14ac:dyDescent="0.25">
      <c r="J56">
        <v>55</v>
      </c>
      <c r="X56" t="s">
        <v>171</v>
      </c>
    </row>
    <row r="57" spans="10:24" x14ac:dyDescent="0.25">
      <c r="J57">
        <v>56</v>
      </c>
      <c r="X57" t="s">
        <v>172</v>
      </c>
    </row>
    <row r="58" spans="10:24" x14ac:dyDescent="0.25">
      <c r="J58">
        <v>57</v>
      </c>
      <c r="X58" t="s">
        <v>173</v>
      </c>
    </row>
    <row r="59" spans="10:24" x14ac:dyDescent="0.25">
      <c r="J59">
        <v>58</v>
      </c>
      <c r="X59" t="s">
        <v>174</v>
      </c>
    </row>
    <row r="60" spans="10:24" x14ac:dyDescent="0.25">
      <c r="J60">
        <v>59</v>
      </c>
      <c r="X60" t="s">
        <v>175</v>
      </c>
    </row>
    <row r="61" spans="10:24" x14ac:dyDescent="0.25">
      <c r="J61">
        <v>60</v>
      </c>
      <c r="X61" t="s">
        <v>176</v>
      </c>
    </row>
    <row r="62" spans="10:24" x14ac:dyDescent="0.25">
      <c r="J62">
        <v>61</v>
      </c>
      <c r="X62" t="s">
        <v>177</v>
      </c>
    </row>
    <row r="63" spans="10:24" x14ac:dyDescent="0.25">
      <c r="J63">
        <v>62</v>
      </c>
      <c r="X63" t="s">
        <v>178</v>
      </c>
    </row>
    <row r="64" spans="10:24" x14ac:dyDescent="0.25">
      <c r="J64">
        <v>63</v>
      </c>
      <c r="X64" t="s">
        <v>179</v>
      </c>
    </row>
    <row r="65" spans="10:24" x14ac:dyDescent="0.25">
      <c r="J65">
        <v>64</v>
      </c>
      <c r="X65" t="s">
        <v>180</v>
      </c>
    </row>
    <row r="66" spans="10:24" x14ac:dyDescent="0.25">
      <c r="J66">
        <v>65</v>
      </c>
      <c r="X66" t="s">
        <v>181</v>
      </c>
    </row>
    <row r="67" spans="10:24" x14ac:dyDescent="0.25">
      <c r="J67">
        <v>66</v>
      </c>
      <c r="X67" t="s">
        <v>182</v>
      </c>
    </row>
    <row r="68" spans="10:24" x14ac:dyDescent="0.25">
      <c r="J68">
        <v>67</v>
      </c>
      <c r="X68" t="s">
        <v>183</v>
      </c>
    </row>
    <row r="69" spans="10:24" x14ac:dyDescent="0.25">
      <c r="J69">
        <v>68</v>
      </c>
      <c r="X69" t="s">
        <v>184</v>
      </c>
    </row>
    <row r="70" spans="10:24" x14ac:dyDescent="0.25">
      <c r="J70">
        <v>69</v>
      </c>
      <c r="X70" t="s">
        <v>185</v>
      </c>
    </row>
    <row r="71" spans="10:24" x14ac:dyDescent="0.25">
      <c r="J71">
        <v>70</v>
      </c>
      <c r="X71" t="s">
        <v>186</v>
      </c>
    </row>
    <row r="72" spans="10:24" x14ac:dyDescent="0.25">
      <c r="J72">
        <v>71</v>
      </c>
      <c r="X72" t="s">
        <v>187</v>
      </c>
    </row>
    <row r="73" spans="10:24" x14ac:dyDescent="0.25">
      <c r="J73">
        <v>72</v>
      </c>
      <c r="X73" t="s">
        <v>188</v>
      </c>
    </row>
    <row r="74" spans="10:24" x14ac:dyDescent="0.25">
      <c r="J74">
        <v>73</v>
      </c>
      <c r="X74" t="s">
        <v>189</v>
      </c>
    </row>
    <row r="75" spans="10:24" x14ac:dyDescent="0.25">
      <c r="J75">
        <v>74</v>
      </c>
      <c r="X75" t="s">
        <v>190</v>
      </c>
    </row>
    <row r="76" spans="10:24" x14ac:dyDescent="0.25">
      <c r="J76">
        <v>75</v>
      </c>
      <c r="X76" t="s">
        <v>191</v>
      </c>
    </row>
    <row r="77" spans="10:24" x14ac:dyDescent="0.25">
      <c r="J77">
        <v>76</v>
      </c>
      <c r="X77" t="s">
        <v>192</v>
      </c>
    </row>
    <row r="78" spans="10:24" x14ac:dyDescent="0.25">
      <c r="J78">
        <v>77</v>
      </c>
      <c r="X78" t="s">
        <v>193</v>
      </c>
    </row>
    <row r="79" spans="10:24" x14ac:dyDescent="0.25">
      <c r="J79">
        <v>78</v>
      </c>
      <c r="X79" t="s">
        <v>194</v>
      </c>
    </row>
    <row r="80" spans="10:24" x14ac:dyDescent="0.25">
      <c r="J80">
        <v>79</v>
      </c>
      <c r="X80" t="s">
        <v>195</v>
      </c>
    </row>
    <row r="81" spans="10:24" x14ac:dyDescent="0.25">
      <c r="J81">
        <v>80</v>
      </c>
      <c r="X81" t="s">
        <v>196</v>
      </c>
    </row>
    <row r="82" spans="10:24" x14ac:dyDescent="0.25">
      <c r="J82">
        <v>81</v>
      </c>
      <c r="X82" t="s">
        <v>197</v>
      </c>
    </row>
    <row r="83" spans="10:24" x14ac:dyDescent="0.25">
      <c r="J83">
        <v>82</v>
      </c>
      <c r="X83" t="s">
        <v>198</v>
      </c>
    </row>
    <row r="84" spans="10:24" x14ac:dyDescent="0.25">
      <c r="J84">
        <v>83</v>
      </c>
      <c r="X84" t="s">
        <v>199</v>
      </c>
    </row>
    <row r="85" spans="10:24" x14ac:dyDescent="0.25">
      <c r="J85">
        <v>84</v>
      </c>
      <c r="X85" t="s">
        <v>200</v>
      </c>
    </row>
    <row r="86" spans="10:24" x14ac:dyDescent="0.25">
      <c r="J86">
        <v>85</v>
      </c>
      <c r="X86" t="s">
        <v>201</v>
      </c>
    </row>
    <row r="87" spans="10:24" x14ac:dyDescent="0.25">
      <c r="J87">
        <v>86</v>
      </c>
      <c r="X87" t="s">
        <v>202</v>
      </c>
    </row>
    <row r="88" spans="10:24" x14ac:dyDescent="0.25">
      <c r="J88">
        <v>87</v>
      </c>
      <c r="X88" t="s">
        <v>203</v>
      </c>
    </row>
    <row r="89" spans="10:24" x14ac:dyDescent="0.25">
      <c r="J89">
        <v>88</v>
      </c>
      <c r="X89" t="s">
        <v>204</v>
      </c>
    </row>
    <row r="90" spans="10:24" x14ac:dyDescent="0.25">
      <c r="J90">
        <v>89</v>
      </c>
      <c r="X90" t="s">
        <v>205</v>
      </c>
    </row>
    <row r="91" spans="10:24" x14ac:dyDescent="0.25">
      <c r="J91">
        <v>90</v>
      </c>
      <c r="X91" t="s">
        <v>206</v>
      </c>
    </row>
    <row r="92" spans="10:24" x14ac:dyDescent="0.25">
      <c r="J92">
        <v>91</v>
      </c>
      <c r="X92" t="s">
        <v>207</v>
      </c>
    </row>
    <row r="93" spans="10:24" x14ac:dyDescent="0.25">
      <c r="J93">
        <v>92</v>
      </c>
      <c r="X93" t="s">
        <v>208</v>
      </c>
    </row>
    <row r="94" spans="10:24" x14ac:dyDescent="0.25">
      <c r="J94">
        <v>93</v>
      </c>
      <c r="X94" t="s">
        <v>209</v>
      </c>
    </row>
    <row r="95" spans="10:24" x14ac:dyDescent="0.25">
      <c r="J95">
        <v>94</v>
      </c>
      <c r="X95" t="s">
        <v>210</v>
      </c>
    </row>
    <row r="96" spans="10:24" x14ac:dyDescent="0.25">
      <c r="J96">
        <v>95</v>
      </c>
      <c r="X96" t="s">
        <v>211</v>
      </c>
    </row>
    <row r="97" spans="10:24" x14ac:dyDescent="0.25">
      <c r="J97">
        <v>96</v>
      </c>
      <c r="X97" t="s">
        <v>212</v>
      </c>
    </row>
    <row r="98" spans="10:24" x14ac:dyDescent="0.25">
      <c r="J98">
        <v>97</v>
      </c>
      <c r="X98" t="s">
        <v>213</v>
      </c>
    </row>
    <row r="99" spans="10:24" x14ac:dyDescent="0.25">
      <c r="J99">
        <v>98</v>
      </c>
      <c r="X99" t="s">
        <v>214</v>
      </c>
    </row>
    <row r="100" spans="10:24" x14ac:dyDescent="0.25">
      <c r="J100">
        <v>99</v>
      </c>
      <c r="X100" t="s">
        <v>215</v>
      </c>
    </row>
    <row r="101" spans="10:24" x14ac:dyDescent="0.25">
      <c r="J101">
        <v>100</v>
      </c>
      <c r="X101" t="s">
        <v>216</v>
      </c>
    </row>
    <row r="102" spans="10:24" x14ac:dyDescent="0.25">
      <c r="J102">
        <v>101</v>
      </c>
      <c r="X102" t="s">
        <v>217</v>
      </c>
    </row>
    <row r="103" spans="10:24" x14ac:dyDescent="0.25">
      <c r="J103">
        <v>102</v>
      </c>
      <c r="X103" t="s">
        <v>218</v>
      </c>
    </row>
    <row r="104" spans="10:24" x14ac:dyDescent="0.25">
      <c r="J104">
        <v>103</v>
      </c>
      <c r="X104" t="s">
        <v>219</v>
      </c>
    </row>
    <row r="105" spans="10:24" x14ac:dyDescent="0.25">
      <c r="J105">
        <v>104</v>
      </c>
      <c r="X105" t="s">
        <v>220</v>
      </c>
    </row>
    <row r="106" spans="10:24" x14ac:dyDescent="0.25">
      <c r="J106">
        <v>105</v>
      </c>
      <c r="X106" t="s">
        <v>221</v>
      </c>
    </row>
    <row r="107" spans="10:24" x14ac:dyDescent="0.25">
      <c r="J107">
        <v>106</v>
      </c>
      <c r="X107" t="s">
        <v>222</v>
      </c>
    </row>
    <row r="108" spans="10:24" x14ac:dyDescent="0.25">
      <c r="J108">
        <v>107</v>
      </c>
      <c r="X108" t="s">
        <v>223</v>
      </c>
    </row>
    <row r="109" spans="10:24" x14ac:dyDescent="0.25">
      <c r="J109">
        <v>108</v>
      </c>
      <c r="X109" t="s">
        <v>224</v>
      </c>
    </row>
    <row r="110" spans="10:24" x14ac:dyDescent="0.25">
      <c r="J110">
        <v>109</v>
      </c>
      <c r="X110" t="s">
        <v>225</v>
      </c>
    </row>
    <row r="111" spans="10:24" x14ac:dyDescent="0.25">
      <c r="J111">
        <v>110</v>
      </c>
      <c r="X111" t="s">
        <v>226</v>
      </c>
    </row>
    <row r="112" spans="10:24" x14ac:dyDescent="0.25">
      <c r="J112">
        <v>111</v>
      </c>
      <c r="X112" t="s">
        <v>227</v>
      </c>
    </row>
    <row r="113" spans="10:24" x14ac:dyDescent="0.25">
      <c r="J113">
        <v>112</v>
      </c>
      <c r="X113" t="s">
        <v>228</v>
      </c>
    </row>
    <row r="114" spans="10:24" x14ac:dyDescent="0.25">
      <c r="J114">
        <v>113</v>
      </c>
      <c r="X114" t="s">
        <v>229</v>
      </c>
    </row>
    <row r="115" spans="10:24" x14ac:dyDescent="0.25">
      <c r="J115">
        <v>114</v>
      </c>
    </row>
    <row r="116" spans="10:24" x14ac:dyDescent="0.25">
      <c r="J116">
        <v>115</v>
      </c>
    </row>
    <row r="117" spans="10:24" x14ac:dyDescent="0.25">
      <c r="J117">
        <v>116</v>
      </c>
    </row>
    <row r="118" spans="10:24" x14ac:dyDescent="0.25">
      <c r="J118">
        <v>117</v>
      </c>
    </row>
    <row r="119" spans="10:24" x14ac:dyDescent="0.25">
      <c r="J119">
        <v>118</v>
      </c>
    </row>
    <row r="120" spans="10:24" x14ac:dyDescent="0.25">
      <c r="J120">
        <v>119</v>
      </c>
    </row>
    <row r="121" spans="10:24" x14ac:dyDescent="0.25">
      <c r="J121">
        <v>120</v>
      </c>
    </row>
    <row r="122" spans="10:24" x14ac:dyDescent="0.25">
      <c r="J122">
        <v>121</v>
      </c>
    </row>
    <row r="123" spans="10:24" x14ac:dyDescent="0.25">
      <c r="J123">
        <v>122</v>
      </c>
    </row>
    <row r="124" spans="10:24" x14ac:dyDescent="0.25">
      <c r="J124">
        <v>123</v>
      </c>
    </row>
    <row r="125" spans="10:24" x14ac:dyDescent="0.25">
      <c r="J125">
        <v>124</v>
      </c>
    </row>
    <row r="126" spans="10:24" x14ac:dyDescent="0.25">
      <c r="J126">
        <v>125</v>
      </c>
    </row>
    <row r="127" spans="10:24" x14ac:dyDescent="0.25">
      <c r="J127">
        <v>126</v>
      </c>
    </row>
    <row r="128" spans="10:24" x14ac:dyDescent="0.25">
      <c r="J128">
        <v>127</v>
      </c>
    </row>
    <row r="129" spans="10:10" x14ac:dyDescent="0.25">
      <c r="J129">
        <v>128</v>
      </c>
    </row>
    <row r="130" spans="10:10" x14ac:dyDescent="0.25">
      <c r="J130">
        <v>129</v>
      </c>
    </row>
    <row r="131" spans="10:10" x14ac:dyDescent="0.25">
      <c r="J131">
        <v>130</v>
      </c>
    </row>
    <row r="132" spans="10:10" x14ac:dyDescent="0.25">
      <c r="J132">
        <v>131</v>
      </c>
    </row>
    <row r="133" spans="10:10" x14ac:dyDescent="0.25">
      <c r="J133">
        <v>132</v>
      </c>
    </row>
    <row r="134" spans="10:10" x14ac:dyDescent="0.25">
      <c r="J134">
        <v>133</v>
      </c>
    </row>
    <row r="135" spans="10:10" x14ac:dyDescent="0.25">
      <c r="J135">
        <v>134</v>
      </c>
    </row>
    <row r="136" spans="10:10" x14ac:dyDescent="0.25">
      <c r="J136">
        <v>135</v>
      </c>
    </row>
    <row r="137" spans="10:10" x14ac:dyDescent="0.25">
      <c r="J137">
        <v>136</v>
      </c>
    </row>
    <row r="138" spans="10:10" x14ac:dyDescent="0.25">
      <c r="J138">
        <v>137</v>
      </c>
    </row>
    <row r="139" spans="10:10" x14ac:dyDescent="0.25">
      <c r="J139">
        <v>138</v>
      </c>
    </row>
    <row r="140" spans="10:10" x14ac:dyDescent="0.25">
      <c r="J140">
        <v>139</v>
      </c>
    </row>
    <row r="141" spans="10:10" x14ac:dyDescent="0.25">
      <c r="J141">
        <v>140</v>
      </c>
    </row>
    <row r="142" spans="10:10" x14ac:dyDescent="0.25">
      <c r="J142">
        <v>141</v>
      </c>
    </row>
    <row r="143" spans="10:10" x14ac:dyDescent="0.25">
      <c r="J143">
        <v>142</v>
      </c>
    </row>
    <row r="144" spans="10:10" x14ac:dyDescent="0.25">
      <c r="J144">
        <v>143</v>
      </c>
    </row>
    <row r="145" spans="10:10" x14ac:dyDescent="0.25">
      <c r="J145">
        <v>144</v>
      </c>
    </row>
    <row r="146" spans="10:10" x14ac:dyDescent="0.25">
      <c r="J146">
        <v>145</v>
      </c>
    </row>
    <row r="147" spans="10:10" x14ac:dyDescent="0.25">
      <c r="J147">
        <v>146</v>
      </c>
    </row>
    <row r="148" spans="10:10" x14ac:dyDescent="0.25">
      <c r="J148">
        <v>147</v>
      </c>
    </row>
    <row r="149" spans="10:10" x14ac:dyDescent="0.25">
      <c r="J149">
        <v>148</v>
      </c>
    </row>
    <row r="150" spans="10:10" x14ac:dyDescent="0.25">
      <c r="J150">
        <v>149</v>
      </c>
    </row>
    <row r="151" spans="10:10" x14ac:dyDescent="0.25">
      <c r="J151">
        <v>150</v>
      </c>
    </row>
    <row r="152" spans="10:10" x14ac:dyDescent="0.25">
      <c r="J152">
        <v>151</v>
      </c>
    </row>
    <row r="153" spans="10:10" x14ac:dyDescent="0.25">
      <c r="J153">
        <v>152</v>
      </c>
    </row>
    <row r="154" spans="10:10" x14ac:dyDescent="0.25">
      <c r="J154">
        <v>153</v>
      </c>
    </row>
    <row r="155" spans="10:10" x14ac:dyDescent="0.25">
      <c r="J155">
        <v>154</v>
      </c>
    </row>
    <row r="156" spans="10:10" x14ac:dyDescent="0.25">
      <c r="J156">
        <v>155</v>
      </c>
    </row>
    <row r="157" spans="10:10" x14ac:dyDescent="0.25">
      <c r="J157">
        <v>156</v>
      </c>
    </row>
    <row r="158" spans="10:10" x14ac:dyDescent="0.25">
      <c r="J158">
        <v>157</v>
      </c>
    </row>
    <row r="159" spans="10:10" x14ac:dyDescent="0.25">
      <c r="J159">
        <v>158</v>
      </c>
    </row>
    <row r="160" spans="10:10" x14ac:dyDescent="0.25">
      <c r="J160">
        <v>159</v>
      </c>
    </row>
    <row r="161" spans="10:10" x14ac:dyDescent="0.25">
      <c r="J161">
        <v>160</v>
      </c>
    </row>
    <row r="162" spans="10:10" x14ac:dyDescent="0.25">
      <c r="J162">
        <v>161</v>
      </c>
    </row>
    <row r="163" spans="10:10" x14ac:dyDescent="0.25">
      <c r="J163">
        <v>162</v>
      </c>
    </row>
    <row r="164" spans="10:10" x14ac:dyDescent="0.25">
      <c r="J164">
        <v>163</v>
      </c>
    </row>
    <row r="165" spans="10:10" x14ac:dyDescent="0.25">
      <c r="J165">
        <v>164</v>
      </c>
    </row>
    <row r="166" spans="10:10" x14ac:dyDescent="0.25">
      <c r="J166">
        <v>165</v>
      </c>
    </row>
    <row r="167" spans="10:10" x14ac:dyDescent="0.25">
      <c r="J167">
        <v>166</v>
      </c>
    </row>
    <row r="168" spans="10:10" x14ac:dyDescent="0.25">
      <c r="J168">
        <v>167</v>
      </c>
    </row>
    <row r="169" spans="10:10" x14ac:dyDescent="0.25">
      <c r="J169">
        <v>168</v>
      </c>
    </row>
    <row r="170" spans="10:10" x14ac:dyDescent="0.25">
      <c r="J170">
        <v>169</v>
      </c>
    </row>
    <row r="171" spans="10:10" x14ac:dyDescent="0.25">
      <c r="J171">
        <v>170</v>
      </c>
    </row>
    <row r="172" spans="10:10" x14ac:dyDescent="0.25">
      <c r="J172">
        <v>171</v>
      </c>
    </row>
    <row r="173" spans="10:10" x14ac:dyDescent="0.25">
      <c r="J173">
        <v>172</v>
      </c>
    </row>
    <row r="174" spans="10:10" x14ac:dyDescent="0.25">
      <c r="J174">
        <v>173</v>
      </c>
    </row>
    <row r="175" spans="10:10" x14ac:dyDescent="0.25">
      <c r="J175">
        <v>174</v>
      </c>
    </row>
    <row r="176" spans="10:10" x14ac:dyDescent="0.25">
      <c r="J176">
        <v>175</v>
      </c>
    </row>
    <row r="177" spans="10:10" x14ac:dyDescent="0.25">
      <c r="J177">
        <v>176</v>
      </c>
    </row>
    <row r="178" spans="10:10" x14ac:dyDescent="0.25">
      <c r="J178">
        <v>177</v>
      </c>
    </row>
    <row r="179" spans="10:10" x14ac:dyDescent="0.25">
      <c r="J179">
        <v>178</v>
      </c>
    </row>
    <row r="180" spans="10:10" x14ac:dyDescent="0.25">
      <c r="J180">
        <v>179</v>
      </c>
    </row>
    <row r="181" spans="10:10" x14ac:dyDescent="0.25">
      <c r="J181">
        <v>180</v>
      </c>
    </row>
    <row r="182" spans="10:10" x14ac:dyDescent="0.25">
      <c r="J182">
        <v>181</v>
      </c>
    </row>
    <row r="183" spans="10:10" x14ac:dyDescent="0.25">
      <c r="J183">
        <v>182</v>
      </c>
    </row>
    <row r="184" spans="10:10" x14ac:dyDescent="0.25">
      <c r="J184">
        <v>183</v>
      </c>
    </row>
    <row r="185" spans="10:10" x14ac:dyDescent="0.25">
      <c r="J185">
        <v>184</v>
      </c>
    </row>
    <row r="186" spans="10:10" x14ac:dyDescent="0.25">
      <c r="J186">
        <v>185</v>
      </c>
    </row>
    <row r="187" spans="10:10" x14ac:dyDescent="0.25">
      <c r="J187">
        <v>186</v>
      </c>
    </row>
    <row r="188" spans="10:10" x14ac:dyDescent="0.25">
      <c r="J188">
        <v>187</v>
      </c>
    </row>
    <row r="189" spans="10:10" x14ac:dyDescent="0.25">
      <c r="J189">
        <v>188</v>
      </c>
    </row>
    <row r="190" spans="10:10" x14ac:dyDescent="0.25">
      <c r="J190">
        <v>189</v>
      </c>
    </row>
    <row r="191" spans="10:10" x14ac:dyDescent="0.25">
      <c r="J191">
        <v>190</v>
      </c>
    </row>
    <row r="192" spans="10:10" x14ac:dyDescent="0.25">
      <c r="J192">
        <v>191</v>
      </c>
    </row>
    <row r="193" spans="10:10" x14ac:dyDescent="0.25">
      <c r="J193">
        <v>192</v>
      </c>
    </row>
    <row r="194" spans="10:10" x14ac:dyDescent="0.25">
      <c r="J194">
        <v>193</v>
      </c>
    </row>
    <row r="195" spans="10:10" x14ac:dyDescent="0.25">
      <c r="J195">
        <v>194</v>
      </c>
    </row>
    <row r="196" spans="10:10" x14ac:dyDescent="0.25">
      <c r="J196">
        <v>195</v>
      </c>
    </row>
    <row r="197" spans="10:10" x14ac:dyDescent="0.25">
      <c r="J197">
        <v>196</v>
      </c>
    </row>
    <row r="198" spans="10:10" x14ac:dyDescent="0.25">
      <c r="J198">
        <v>197</v>
      </c>
    </row>
    <row r="199" spans="10:10" x14ac:dyDescent="0.25">
      <c r="J199">
        <v>198</v>
      </c>
    </row>
    <row r="200" spans="10:10" x14ac:dyDescent="0.25">
      <c r="J200">
        <v>199</v>
      </c>
    </row>
    <row r="201" spans="10:10" x14ac:dyDescent="0.25">
      <c r="J201">
        <v>200</v>
      </c>
    </row>
    <row r="202" spans="10:10" x14ac:dyDescent="0.25">
      <c r="J202">
        <v>201</v>
      </c>
    </row>
    <row r="203" spans="10:10" x14ac:dyDescent="0.25">
      <c r="J203">
        <v>202</v>
      </c>
    </row>
    <row r="204" spans="10:10" x14ac:dyDescent="0.25">
      <c r="J204">
        <v>203</v>
      </c>
    </row>
    <row r="205" spans="10:10" x14ac:dyDescent="0.25">
      <c r="J205">
        <v>204</v>
      </c>
    </row>
    <row r="206" spans="10:10" x14ac:dyDescent="0.25">
      <c r="J206">
        <v>205</v>
      </c>
    </row>
    <row r="207" spans="10:10" x14ac:dyDescent="0.25">
      <c r="J207">
        <v>206</v>
      </c>
    </row>
    <row r="208" spans="10:10" x14ac:dyDescent="0.25">
      <c r="J208">
        <v>207</v>
      </c>
    </row>
    <row r="209" spans="10:10" x14ac:dyDescent="0.25">
      <c r="J209">
        <v>208</v>
      </c>
    </row>
    <row r="210" spans="10:10" x14ac:dyDescent="0.25">
      <c r="J210">
        <v>209</v>
      </c>
    </row>
    <row r="211" spans="10:10" x14ac:dyDescent="0.25">
      <c r="J211">
        <v>210</v>
      </c>
    </row>
    <row r="212" spans="10:10" x14ac:dyDescent="0.25">
      <c r="J212">
        <v>211</v>
      </c>
    </row>
    <row r="213" spans="10:10" x14ac:dyDescent="0.25">
      <c r="J213">
        <v>212</v>
      </c>
    </row>
    <row r="214" spans="10:10" x14ac:dyDescent="0.25">
      <c r="J214">
        <v>213</v>
      </c>
    </row>
    <row r="215" spans="10:10" x14ac:dyDescent="0.25">
      <c r="J215">
        <v>214</v>
      </c>
    </row>
    <row r="216" spans="10:10" x14ac:dyDescent="0.25">
      <c r="J216">
        <v>215</v>
      </c>
    </row>
    <row r="217" spans="10:10" x14ac:dyDescent="0.25">
      <c r="J217">
        <v>216</v>
      </c>
    </row>
    <row r="218" spans="10:10" x14ac:dyDescent="0.25">
      <c r="J218">
        <v>217</v>
      </c>
    </row>
    <row r="219" spans="10:10" x14ac:dyDescent="0.25">
      <c r="J219">
        <v>218</v>
      </c>
    </row>
    <row r="220" spans="10:10" x14ac:dyDescent="0.25">
      <c r="J220">
        <v>219</v>
      </c>
    </row>
    <row r="221" spans="10:10" x14ac:dyDescent="0.25">
      <c r="J221">
        <v>220</v>
      </c>
    </row>
    <row r="222" spans="10:10" x14ac:dyDescent="0.25">
      <c r="J222">
        <v>221</v>
      </c>
    </row>
    <row r="223" spans="10:10" x14ac:dyDescent="0.25">
      <c r="J223">
        <v>222</v>
      </c>
    </row>
    <row r="224" spans="10:10" x14ac:dyDescent="0.25">
      <c r="J224">
        <v>223</v>
      </c>
    </row>
    <row r="225" spans="10:10" x14ac:dyDescent="0.25">
      <c r="J225">
        <v>224</v>
      </c>
    </row>
    <row r="226" spans="10:10" x14ac:dyDescent="0.25">
      <c r="J226">
        <v>225</v>
      </c>
    </row>
    <row r="227" spans="10:10" x14ac:dyDescent="0.25">
      <c r="J227">
        <v>226</v>
      </c>
    </row>
    <row r="228" spans="10:10" x14ac:dyDescent="0.25">
      <c r="J228">
        <v>227</v>
      </c>
    </row>
    <row r="229" spans="10:10" x14ac:dyDescent="0.25">
      <c r="J229">
        <v>228</v>
      </c>
    </row>
    <row r="230" spans="10:10" x14ac:dyDescent="0.25">
      <c r="J230">
        <v>229</v>
      </c>
    </row>
    <row r="231" spans="10:10" x14ac:dyDescent="0.25">
      <c r="J231">
        <v>230</v>
      </c>
    </row>
    <row r="232" spans="10:10" x14ac:dyDescent="0.25">
      <c r="J232">
        <v>231</v>
      </c>
    </row>
    <row r="233" spans="10:10" x14ac:dyDescent="0.25">
      <c r="J233">
        <v>232</v>
      </c>
    </row>
    <row r="234" spans="10:10" x14ac:dyDescent="0.25">
      <c r="J234">
        <v>233</v>
      </c>
    </row>
    <row r="235" spans="10:10" x14ac:dyDescent="0.25">
      <c r="J235">
        <v>234</v>
      </c>
    </row>
    <row r="236" spans="10:10" x14ac:dyDescent="0.25">
      <c r="J236">
        <v>235</v>
      </c>
    </row>
    <row r="237" spans="10:10" x14ac:dyDescent="0.25">
      <c r="J237">
        <v>236</v>
      </c>
    </row>
    <row r="238" spans="10:10" x14ac:dyDescent="0.25">
      <c r="J238">
        <v>237</v>
      </c>
    </row>
    <row r="239" spans="10:10" x14ac:dyDescent="0.25">
      <c r="J239">
        <v>238</v>
      </c>
    </row>
    <row r="240" spans="10:10" x14ac:dyDescent="0.25">
      <c r="J240">
        <v>239</v>
      </c>
    </row>
    <row r="241" spans="10:10" x14ac:dyDescent="0.25">
      <c r="J241">
        <v>240</v>
      </c>
    </row>
    <row r="242" spans="10:10" x14ac:dyDescent="0.25">
      <c r="J242">
        <v>241</v>
      </c>
    </row>
    <row r="243" spans="10:10" x14ac:dyDescent="0.25">
      <c r="J243">
        <v>242</v>
      </c>
    </row>
    <row r="244" spans="10:10" x14ac:dyDescent="0.25">
      <c r="J244">
        <v>243</v>
      </c>
    </row>
    <row r="245" spans="10:10" x14ac:dyDescent="0.25">
      <c r="J245">
        <v>244</v>
      </c>
    </row>
    <row r="246" spans="10:10" x14ac:dyDescent="0.25">
      <c r="J246">
        <v>245</v>
      </c>
    </row>
    <row r="247" spans="10:10" x14ac:dyDescent="0.25">
      <c r="J247">
        <v>246</v>
      </c>
    </row>
    <row r="248" spans="10:10" x14ac:dyDescent="0.25">
      <c r="J248">
        <v>247</v>
      </c>
    </row>
    <row r="249" spans="10:10" x14ac:dyDescent="0.25">
      <c r="J249">
        <v>248</v>
      </c>
    </row>
    <row r="250" spans="10:10" x14ac:dyDescent="0.25">
      <c r="J250">
        <v>249</v>
      </c>
    </row>
    <row r="251" spans="10:10" x14ac:dyDescent="0.25">
      <c r="J251">
        <v>250</v>
      </c>
    </row>
    <row r="252" spans="10:10" x14ac:dyDescent="0.25">
      <c r="J252">
        <v>251</v>
      </c>
    </row>
    <row r="253" spans="10:10" x14ac:dyDescent="0.25">
      <c r="J253">
        <v>252</v>
      </c>
    </row>
    <row r="254" spans="10:10" x14ac:dyDescent="0.25">
      <c r="J254">
        <v>253</v>
      </c>
    </row>
    <row r="255" spans="10:10" x14ac:dyDescent="0.25">
      <c r="J255">
        <v>254</v>
      </c>
    </row>
    <row r="256" spans="10:10" x14ac:dyDescent="0.25">
      <c r="J256">
        <v>255</v>
      </c>
    </row>
    <row r="257" spans="10:10" x14ac:dyDescent="0.25">
      <c r="J257">
        <v>256</v>
      </c>
    </row>
    <row r="258" spans="10:10" x14ac:dyDescent="0.25">
      <c r="J258">
        <v>257</v>
      </c>
    </row>
    <row r="259" spans="10:10" x14ac:dyDescent="0.25">
      <c r="J259">
        <v>258</v>
      </c>
    </row>
    <row r="260" spans="10:10" x14ac:dyDescent="0.25">
      <c r="J260">
        <v>259</v>
      </c>
    </row>
    <row r="261" spans="10:10" x14ac:dyDescent="0.25">
      <c r="J261">
        <v>260</v>
      </c>
    </row>
    <row r="262" spans="10:10" x14ac:dyDescent="0.25">
      <c r="J262">
        <v>261</v>
      </c>
    </row>
    <row r="263" spans="10:10" x14ac:dyDescent="0.25">
      <c r="J263">
        <v>262</v>
      </c>
    </row>
    <row r="264" spans="10:10" x14ac:dyDescent="0.25">
      <c r="J264">
        <v>263</v>
      </c>
    </row>
    <row r="265" spans="10:10" x14ac:dyDescent="0.25">
      <c r="J265">
        <v>264</v>
      </c>
    </row>
    <row r="266" spans="10:10" x14ac:dyDescent="0.25">
      <c r="J266">
        <v>265</v>
      </c>
    </row>
    <row r="267" spans="10:10" x14ac:dyDescent="0.25">
      <c r="J267">
        <v>266</v>
      </c>
    </row>
    <row r="268" spans="10:10" x14ac:dyDescent="0.25">
      <c r="J268">
        <v>267</v>
      </c>
    </row>
    <row r="269" spans="10:10" x14ac:dyDescent="0.25">
      <c r="J269">
        <v>268</v>
      </c>
    </row>
    <row r="270" spans="10:10" x14ac:dyDescent="0.25">
      <c r="J270">
        <v>269</v>
      </c>
    </row>
    <row r="271" spans="10:10" x14ac:dyDescent="0.25">
      <c r="J271">
        <v>270</v>
      </c>
    </row>
    <row r="272" spans="10:10" x14ac:dyDescent="0.25">
      <c r="J272">
        <v>271</v>
      </c>
    </row>
    <row r="273" spans="10:10" x14ac:dyDescent="0.25">
      <c r="J273">
        <v>272</v>
      </c>
    </row>
    <row r="274" spans="10:10" x14ac:dyDescent="0.25">
      <c r="J274">
        <v>273</v>
      </c>
    </row>
    <row r="275" spans="10:10" x14ac:dyDescent="0.25">
      <c r="J275">
        <v>274</v>
      </c>
    </row>
    <row r="276" spans="10:10" x14ac:dyDescent="0.25">
      <c r="J276">
        <v>275</v>
      </c>
    </row>
    <row r="277" spans="10:10" x14ac:dyDescent="0.25">
      <c r="J277">
        <v>276</v>
      </c>
    </row>
    <row r="278" spans="10:10" x14ac:dyDescent="0.25">
      <c r="J278">
        <v>277</v>
      </c>
    </row>
    <row r="279" spans="10:10" x14ac:dyDescent="0.25">
      <c r="J279">
        <v>278</v>
      </c>
    </row>
    <row r="280" spans="10:10" x14ac:dyDescent="0.25">
      <c r="J280">
        <v>279</v>
      </c>
    </row>
    <row r="281" spans="10:10" x14ac:dyDescent="0.25">
      <c r="J281">
        <v>280</v>
      </c>
    </row>
    <row r="282" spans="10:10" x14ac:dyDescent="0.25">
      <c r="J282">
        <v>281</v>
      </c>
    </row>
    <row r="283" spans="10:10" x14ac:dyDescent="0.25">
      <c r="J283">
        <v>282</v>
      </c>
    </row>
    <row r="284" spans="10:10" x14ac:dyDescent="0.25">
      <c r="J284">
        <v>283</v>
      </c>
    </row>
    <row r="285" spans="10:10" x14ac:dyDescent="0.25">
      <c r="J285">
        <v>284</v>
      </c>
    </row>
    <row r="286" spans="10:10" x14ac:dyDescent="0.25">
      <c r="J286">
        <v>285</v>
      </c>
    </row>
    <row r="287" spans="10:10" x14ac:dyDescent="0.25">
      <c r="J287">
        <v>286</v>
      </c>
    </row>
    <row r="288" spans="10:10" x14ac:dyDescent="0.25">
      <c r="J288">
        <v>287</v>
      </c>
    </row>
    <row r="289" spans="10:10" x14ac:dyDescent="0.25">
      <c r="J289">
        <v>288</v>
      </c>
    </row>
    <row r="290" spans="10:10" x14ac:dyDescent="0.25">
      <c r="J290">
        <v>289</v>
      </c>
    </row>
    <row r="291" spans="10:10" x14ac:dyDescent="0.25">
      <c r="J291">
        <v>290</v>
      </c>
    </row>
    <row r="292" spans="10:10" x14ac:dyDescent="0.25">
      <c r="J292">
        <v>291</v>
      </c>
    </row>
    <row r="293" spans="10:10" x14ac:dyDescent="0.25">
      <c r="J293">
        <v>292</v>
      </c>
    </row>
    <row r="294" spans="10:10" x14ac:dyDescent="0.25">
      <c r="J294">
        <v>293</v>
      </c>
    </row>
    <row r="295" spans="10:10" x14ac:dyDescent="0.25">
      <c r="J295">
        <v>294</v>
      </c>
    </row>
    <row r="296" spans="10:10" x14ac:dyDescent="0.25">
      <c r="J296">
        <v>295</v>
      </c>
    </row>
    <row r="297" spans="10:10" x14ac:dyDescent="0.25">
      <c r="J297">
        <v>296</v>
      </c>
    </row>
    <row r="298" spans="10:10" x14ac:dyDescent="0.25">
      <c r="J298">
        <v>297</v>
      </c>
    </row>
    <row r="299" spans="10:10" x14ac:dyDescent="0.25">
      <c r="J299">
        <v>298</v>
      </c>
    </row>
    <row r="300" spans="10:10" x14ac:dyDescent="0.25">
      <c r="J300">
        <v>299</v>
      </c>
    </row>
    <row r="301" spans="10:10" x14ac:dyDescent="0.25">
      <c r="J301">
        <v>300</v>
      </c>
    </row>
    <row r="302" spans="10:10" x14ac:dyDescent="0.25">
      <c r="J302">
        <v>301</v>
      </c>
    </row>
    <row r="303" spans="10:10" x14ac:dyDescent="0.25">
      <c r="J303">
        <v>302</v>
      </c>
    </row>
    <row r="304" spans="10:10" x14ac:dyDescent="0.25">
      <c r="J304">
        <v>303</v>
      </c>
    </row>
    <row r="305" spans="10:10" x14ac:dyDescent="0.25">
      <c r="J305">
        <v>304</v>
      </c>
    </row>
    <row r="306" spans="10:10" x14ac:dyDescent="0.25">
      <c r="J306">
        <v>305</v>
      </c>
    </row>
    <row r="307" spans="10:10" x14ac:dyDescent="0.25">
      <c r="J307">
        <v>306</v>
      </c>
    </row>
    <row r="308" spans="10:10" x14ac:dyDescent="0.25">
      <c r="J308">
        <v>307</v>
      </c>
    </row>
    <row r="309" spans="10:10" x14ac:dyDescent="0.25">
      <c r="J309">
        <v>308</v>
      </c>
    </row>
    <row r="310" spans="10:10" x14ac:dyDescent="0.25">
      <c r="J310">
        <v>309</v>
      </c>
    </row>
    <row r="311" spans="10:10" x14ac:dyDescent="0.25">
      <c r="J311">
        <v>310</v>
      </c>
    </row>
    <row r="312" spans="10:10" x14ac:dyDescent="0.25">
      <c r="J312">
        <v>311</v>
      </c>
    </row>
    <row r="313" spans="10:10" x14ac:dyDescent="0.25">
      <c r="J313">
        <v>312</v>
      </c>
    </row>
    <row r="314" spans="10:10" x14ac:dyDescent="0.25">
      <c r="J314">
        <v>313</v>
      </c>
    </row>
    <row r="315" spans="10:10" x14ac:dyDescent="0.25">
      <c r="J315">
        <v>314</v>
      </c>
    </row>
    <row r="316" spans="10:10" x14ac:dyDescent="0.25">
      <c r="J316">
        <v>315</v>
      </c>
    </row>
    <row r="317" spans="10:10" x14ac:dyDescent="0.25">
      <c r="J317">
        <v>316</v>
      </c>
    </row>
    <row r="318" spans="10:10" x14ac:dyDescent="0.25">
      <c r="J318">
        <v>317</v>
      </c>
    </row>
    <row r="319" spans="10:10" x14ac:dyDescent="0.25">
      <c r="J319">
        <v>318</v>
      </c>
    </row>
    <row r="320" spans="10:10" x14ac:dyDescent="0.25">
      <c r="J320">
        <v>319</v>
      </c>
    </row>
    <row r="321" spans="10:10" x14ac:dyDescent="0.25">
      <c r="J321">
        <v>320</v>
      </c>
    </row>
    <row r="322" spans="10:10" x14ac:dyDescent="0.25">
      <c r="J322">
        <v>321</v>
      </c>
    </row>
    <row r="323" spans="10:10" x14ac:dyDescent="0.25">
      <c r="J323">
        <v>322</v>
      </c>
    </row>
    <row r="324" spans="10:10" x14ac:dyDescent="0.25">
      <c r="J324">
        <v>323</v>
      </c>
    </row>
    <row r="325" spans="10:10" x14ac:dyDescent="0.25">
      <c r="J325">
        <v>324</v>
      </c>
    </row>
    <row r="326" spans="10:10" x14ac:dyDescent="0.25">
      <c r="J326">
        <v>325</v>
      </c>
    </row>
    <row r="327" spans="10:10" x14ac:dyDescent="0.25">
      <c r="J327">
        <v>326</v>
      </c>
    </row>
    <row r="328" spans="10:10" x14ac:dyDescent="0.25">
      <c r="J328">
        <v>327</v>
      </c>
    </row>
    <row r="329" spans="10:10" x14ac:dyDescent="0.25">
      <c r="J329">
        <v>328</v>
      </c>
    </row>
    <row r="330" spans="10:10" x14ac:dyDescent="0.25">
      <c r="J330">
        <v>329</v>
      </c>
    </row>
    <row r="331" spans="10:10" x14ac:dyDescent="0.25">
      <c r="J331">
        <v>330</v>
      </c>
    </row>
    <row r="332" spans="10:10" x14ac:dyDescent="0.25">
      <c r="J332">
        <v>331</v>
      </c>
    </row>
    <row r="333" spans="10:10" x14ac:dyDescent="0.25">
      <c r="J333">
        <v>332</v>
      </c>
    </row>
    <row r="334" spans="10:10" x14ac:dyDescent="0.25">
      <c r="J334">
        <v>333</v>
      </c>
    </row>
    <row r="335" spans="10:10" x14ac:dyDescent="0.25">
      <c r="J335">
        <v>334</v>
      </c>
    </row>
    <row r="336" spans="10:10" x14ac:dyDescent="0.25">
      <c r="J336">
        <v>335</v>
      </c>
    </row>
    <row r="337" spans="10:10" x14ac:dyDescent="0.25">
      <c r="J337">
        <v>336</v>
      </c>
    </row>
    <row r="338" spans="10:10" x14ac:dyDescent="0.25">
      <c r="J338">
        <v>337</v>
      </c>
    </row>
    <row r="339" spans="10:10" x14ac:dyDescent="0.25">
      <c r="J339">
        <v>338</v>
      </c>
    </row>
    <row r="340" spans="10:10" x14ac:dyDescent="0.25">
      <c r="J340">
        <v>339</v>
      </c>
    </row>
    <row r="341" spans="10:10" x14ac:dyDescent="0.25">
      <c r="J341">
        <v>340</v>
      </c>
    </row>
    <row r="342" spans="10:10" x14ac:dyDescent="0.25">
      <c r="J342">
        <v>341</v>
      </c>
    </row>
    <row r="343" spans="10:10" x14ac:dyDescent="0.25">
      <c r="J343">
        <v>342</v>
      </c>
    </row>
    <row r="344" spans="10:10" x14ac:dyDescent="0.25">
      <c r="J344">
        <v>343</v>
      </c>
    </row>
    <row r="345" spans="10:10" x14ac:dyDescent="0.25">
      <c r="J345">
        <v>344</v>
      </c>
    </row>
    <row r="346" spans="10:10" x14ac:dyDescent="0.25">
      <c r="J346">
        <v>345</v>
      </c>
    </row>
    <row r="347" spans="10:10" x14ac:dyDescent="0.25">
      <c r="J347">
        <v>346</v>
      </c>
    </row>
    <row r="348" spans="10:10" x14ac:dyDescent="0.25">
      <c r="J348">
        <v>347</v>
      </c>
    </row>
    <row r="349" spans="10:10" x14ac:dyDescent="0.25">
      <c r="J349">
        <v>348</v>
      </c>
    </row>
    <row r="350" spans="10:10" x14ac:dyDescent="0.25">
      <c r="J350">
        <v>349</v>
      </c>
    </row>
    <row r="351" spans="10:10" x14ac:dyDescent="0.25">
      <c r="J351">
        <v>350</v>
      </c>
    </row>
    <row r="352" spans="10:10" x14ac:dyDescent="0.25">
      <c r="J352">
        <v>351</v>
      </c>
    </row>
    <row r="353" spans="10:10" x14ac:dyDescent="0.25">
      <c r="J353">
        <v>352</v>
      </c>
    </row>
    <row r="354" spans="10:10" x14ac:dyDescent="0.25">
      <c r="J354">
        <v>353</v>
      </c>
    </row>
    <row r="355" spans="10:10" x14ac:dyDescent="0.25">
      <c r="J355">
        <v>354</v>
      </c>
    </row>
    <row r="356" spans="10:10" x14ac:dyDescent="0.25">
      <c r="J356">
        <v>355</v>
      </c>
    </row>
    <row r="357" spans="10:10" x14ac:dyDescent="0.25">
      <c r="J357">
        <v>356</v>
      </c>
    </row>
    <row r="358" spans="10:10" x14ac:dyDescent="0.25">
      <c r="J358">
        <v>357</v>
      </c>
    </row>
    <row r="359" spans="10:10" x14ac:dyDescent="0.25">
      <c r="J359">
        <v>358</v>
      </c>
    </row>
    <row r="360" spans="10:10" x14ac:dyDescent="0.25">
      <c r="J360">
        <v>359</v>
      </c>
    </row>
    <row r="361" spans="10:10" x14ac:dyDescent="0.25">
      <c r="J361">
        <v>360</v>
      </c>
    </row>
    <row r="362" spans="10:10" x14ac:dyDescent="0.25">
      <c r="J362">
        <v>361</v>
      </c>
    </row>
    <row r="363" spans="10:10" x14ac:dyDescent="0.25">
      <c r="J363">
        <v>362</v>
      </c>
    </row>
    <row r="364" spans="10:10" x14ac:dyDescent="0.25">
      <c r="J364">
        <v>363</v>
      </c>
    </row>
    <row r="365" spans="10:10" x14ac:dyDescent="0.25">
      <c r="J365">
        <v>364</v>
      </c>
    </row>
    <row r="366" spans="10:10" x14ac:dyDescent="0.25">
      <c r="J366">
        <v>365</v>
      </c>
    </row>
    <row r="367" spans="10:10" x14ac:dyDescent="0.25">
      <c r="J367">
        <v>366</v>
      </c>
    </row>
    <row r="368" spans="10:10" x14ac:dyDescent="0.25">
      <c r="J368">
        <v>367</v>
      </c>
    </row>
    <row r="369" spans="10:10" x14ac:dyDescent="0.25">
      <c r="J369">
        <v>368</v>
      </c>
    </row>
    <row r="370" spans="10:10" x14ac:dyDescent="0.25">
      <c r="J370">
        <v>369</v>
      </c>
    </row>
    <row r="371" spans="10:10" x14ac:dyDescent="0.25">
      <c r="J371">
        <v>370</v>
      </c>
    </row>
    <row r="372" spans="10:10" x14ac:dyDescent="0.25">
      <c r="J372">
        <v>371</v>
      </c>
    </row>
    <row r="373" spans="10:10" x14ac:dyDescent="0.25">
      <c r="J373">
        <v>372</v>
      </c>
    </row>
    <row r="374" spans="10:10" x14ac:dyDescent="0.25">
      <c r="J374">
        <v>373</v>
      </c>
    </row>
    <row r="375" spans="10:10" x14ac:dyDescent="0.25">
      <c r="J375">
        <v>374</v>
      </c>
    </row>
    <row r="376" spans="10:10" x14ac:dyDescent="0.25">
      <c r="J376">
        <v>375</v>
      </c>
    </row>
    <row r="377" spans="10:10" x14ac:dyDescent="0.25">
      <c r="J377">
        <v>376</v>
      </c>
    </row>
    <row r="378" spans="10:10" x14ac:dyDescent="0.25">
      <c r="J378">
        <v>377</v>
      </c>
    </row>
    <row r="379" spans="10:10" x14ac:dyDescent="0.25">
      <c r="J379">
        <v>378</v>
      </c>
    </row>
    <row r="380" spans="10:10" x14ac:dyDescent="0.25">
      <c r="J380">
        <v>379</v>
      </c>
    </row>
    <row r="381" spans="10:10" x14ac:dyDescent="0.25">
      <c r="J381">
        <v>380</v>
      </c>
    </row>
    <row r="382" spans="10:10" x14ac:dyDescent="0.25">
      <c r="J382">
        <v>381</v>
      </c>
    </row>
    <row r="383" spans="10:10" x14ac:dyDescent="0.25">
      <c r="J383">
        <v>382</v>
      </c>
    </row>
    <row r="384" spans="10:10" x14ac:dyDescent="0.25">
      <c r="J384">
        <v>383</v>
      </c>
    </row>
    <row r="385" spans="10:10" x14ac:dyDescent="0.25">
      <c r="J385">
        <v>384</v>
      </c>
    </row>
    <row r="386" spans="10:10" x14ac:dyDescent="0.25">
      <c r="J386">
        <v>385</v>
      </c>
    </row>
    <row r="387" spans="10:10" x14ac:dyDescent="0.25">
      <c r="J387">
        <v>386</v>
      </c>
    </row>
    <row r="388" spans="10:10" x14ac:dyDescent="0.25">
      <c r="J388">
        <v>387</v>
      </c>
    </row>
    <row r="389" spans="10:10" x14ac:dyDescent="0.25">
      <c r="J389">
        <v>388</v>
      </c>
    </row>
    <row r="390" spans="10:10" x14ac:dyDescent="0.25">
      <c r="J390">
        <v>389</v>
      </c>
    </row>
    <row r="391" spans="10:10" x14ac:dyDescent="0.25">
      <c r="J391">
        <v>390</v>
      </c>
    </row>
    <row r="392" spans="10:10" x14ac:dyDescent="0.25">
      <c r="J392">
        <v>391</v>
      </c>
    </row>
    <row r="393" spans="10:10" x14ac:dyDescent="0.25">
      <c r="J393">
        <v>392</v>
      </c>
    </row>
    <row r="394" spans="10:10" x14ac:dyDescent="0.25">
      <c r="J394">
        <v>393</v>
      </c>
    </row>
    <row r="395" spans="10:10" x14ac:dyDescent="0.25">
      <c r="J395">
        <v>394</v>
      </c>
    </row>
    <row r="396" spans="10:10" x14ac:dyDescent="0.25">
      <c r="J396">
        <v>395</v>
      </c>
    </row>
    <row r="397" spans="10:10" x14ac:dyDescent="0.25">
      <c r="J397">
        <v>396</v>
      </c>
    </row>
    <row r="398" spans="10:10" x14ac:dyDescent="0.25">
      <c r="J398">
        <v>397</v>
      </c>
    </row>
    <row r="399" spans="10:10" x14ac:dyDescent="0.25">
      <c r="J399">
        <v>398</v>
      </c>
    </row>
    <row r="400" spans="10:10" x14ac:dyDescent="0.25">
      <c r="J400">
        <v>399</v>
      </c>
    </row>
    <row r="401" spans="10:10" x14ac:dyDescent="0.25">
      <c r="J401">
        <v>400</v>
      </c>
    </row>
    <row r="402" spans="10:10" x14ac:dyDescent="0.25">
      <c r="J402">
        <v>401</v>
      </c>
    </row>
    <row r="403" spans="10:10" x14ac:dyDescent="0.25">
      <c r="J403">
        <v>402</v>
      </c>
    </row>
    <row r="404" spans="10:10" x14ac:dyDescent="0.25">
      <c r="J404">
        <v>403</v>
      </c>
    </row>
    <row r="405" spans="10:10" x14ac:dyDescent="0.25">
      <c r="J405">
        <v>404</v>
      </c>
    </row>
    <row r="406" spans="10:10" x14ac:dyDescent="0.25">
      <c r="J406">
        <v>405</v>
      </c>
    </row>
    <row r="407" spans="10:10" x14ac:dyDescent="0.25">
      <c r="J407">
        <v>406</v>
      </c>
    </row>
    <row r="408" spans="10:10" x14ac:dyDescent="0.25">
      <c r="J408">
        <v>407</v>
      </c>
    </row>
    <row r="409" spans="10:10" x14ac:dyDescent="0.25">
      <c r="J409">
        <v>408</v>
      </c>
    </row>
    <row r="410" spans="10:10" x14ac:dyDescent="0.25">
      <c r="J410">
        <v>409</v>
      </c>
    </row>
    <row r="411" spans="10:10" x14ac:dyDescent="0.25">
      <c r="J411">
        <v>410</v>
      </c>
    </row>
    <row r="412" spans="10:10" x14ac:dyDescent="0.25">
      <c r="J412">
        <v>411</v>
      </c>
    </row>
    <row r="413" spans="10:10" x14ac:dyDescent="0.25">
      <c r="J413">
        <v>412</v>
      </c>
    </row>
    <row r="414" spans="10:10" x14ac:dyDescent="0.25">
      <c r="J414">
        <v>413</v>
      </c>
    </row>
    <row r="415" spans="10:10" x14ac:dyDescent="0.25">
      <c r="J415">
        <v>414</v>
      </c>
    </row>
    <row r="416" spans="10:10" x14ac:dyDescent="0.25">
      <c r="J416">
        <v>415</v>
      </c>
    </row>
    <row r="417" spans="10:10" x14ac:dyDescent="0.25">
      <c r="J417">
        <v>416</v>
      </c>
    </row>
    <row r="418" spans="10:10" x14ac:dyDescent="0.25">
      <c r="J418">
        <v>417</v>
      </c>
    </row>
    <row r="419" spans="10:10" x14ac:dyDescent="0.25">
      <c r="J419">
        <v>418</v>
      </c>
    </row>
    <row r="420" spans="10:10" x14ac:dyDescent="0.25">
      <c r="J420">
        <v>419</v>
      </c>
    </row>
    <row r="421" spans="10:10" x14ac:dyDescent="0.25">
      <c r="J421">
        <v>420</v>
      </c>
    </row>
    <row r="422" spans="10:10" x14ac:dyDescent="0.25">
      <c r="J422">
        <v>421</v>
      </c>
    </row>
    <row r="423" spans="10:10" x14ac:dyDescent="0.25">
      <c r="J423">
        <v>422</v>
      </c>
    </row>
    <row r="424" spans="10:10" x14ac:dyDescent="0.25">
      <c r="J424">
        <v>423</v>
      </c>
    </row>
    <row r="425" spans="10:10" x14ac:dyDescent="0.25">
      <c r="J425">
        <v>424</v>
      </c>
    </row>
    <row r="426" spans="10:10" x14ac:dyDescent="0.25">
      <c r="J426">
        <v>425</v>
      </c>
    </row>
    <row r="427" spans="10:10" x14ac:dyDescent="0.25">
      <c r="J427">
        <v>426</v>
      </c>
    </row>
    <row r="428" spans="10:10" x14ac:dyDescent="0.25">
      <c r="J428">
        <v>427</v>
      </c>
    </row>
    <row r="429" spans="10:10" x14ac:dyDescent="0.25">
      <c r="J429">
        <v>428</v>
      </c>
    </row>
    <row r="430" spans="10:10" x14ac:dyDescent="0.25">
      <c r="J430">
        <v>429</v>
      </c>
    </row>
    <row r="431" spans="10:10" x14ac:dyDescent="0.25">
      <c r="J431">
        <v>430</v>
      </c>
    </row>
    <row r="432" spans="10:10" x14ac:dyDescent="0.25">
      <c r="J432">
        <v>431</v>
      </c>
    </row>
    <row r="433" spans="10:10" x14ac:dyDescent="0.25">
      <c r="J433">
        <v>432</v>
      </c>
    </row>
    <row r="434" spans="10:10" x14ac:dyDescent="0.25">
      <c r="J434">
        <v>433</v>
      </c>
    </row>
    <row r="435" spans="10:10" x14ac:dyDescent="0.25">
      <c r="J435">
        <v>434</v>
      </c>
    </row>
    <row r="436" spans="10:10" x14ac:dyDescent="0.25">
      <c r="J436">
        <v>435</v>
      </c>
    </row>
    <row r="437" spans="10:10" x14ac:dyDescent="0.25">
      <c r="J437">
        <v>436</v>
      </c>
    </row>
    <row r="438" spans="10:10" x14ac:dyDescent="0.25">
      <c r="J438">
        <v>437</v>
      </c>
    </row>
    <row r="439" spans="10:10" x14ac:dyDescent="0.25">
      <c r="J439">
        <v>438</v>
      </c>
    </row>
    <row r="440" spans="10:10" x14ac:dyDescent="0.25">
      <c r="J440">
        <v>439</v>
      </c>
    </row>
    <row r="441" spans="10:10" x14ac:dyDescent="0.25">
      <c r="J441">
        <v>440</v>
      </c>
    </row>
    <row r="442" spans="10:10" x14ac:dyDescent="0.25">
      <c r="J442">
        <v>441</v>
      </c>
    </row>
    <row r="443" spans="10:10" x14ac:dyDescent="0.25">
      <c r="J443">
        <v>442</v>
      </c>
    </row>
    <row r="444" spans="10:10" x14ac:dyDescent="0.25">
      <c r="J444">
        <v>443</v>
      </c>
    </row>
    <row r="445" spans="10:10" x14ac:dyDescent="0.25">
      <c r="J445">
        <v>444</v>
      </c>
    </row>
    <row r="446" spans="10:10" x14ac:dyDescent="0.25">
      <c r="J446">
        <v>445</v>
      </c>
    </row>
    <row r="447" spans="10:10" x14ac:dyDescent="0.25">
      <c r="J447">
        <v>446</v>
      </c>
    </row>
    <row r="448" spans="10:10" x14ac:dyDescent="0.25">
      <c r="J448">
        <v>447</v>
      </c>
    </row>
    <row r="449" spans="10:10" x14ac:dyDescent="0.25">
      <c r="J449">
        <v>448</v>
      </c>
    </row>
    <row r="450" spans="10:10" x14ac:dyDescent="0.25">
      <c r="J450">
        <v>449</v>
      </c>
    </row>
    <row r="451" spans="10:10" x14ac:dyDescent="0.25">
      <c r="J451">
        <v>450</v>
      </c>
    </row>
    <row r="452" spans="10:10" x14ac:dyDescent="0.25">
      <c r="J452">
        <v>451</v>
      </c>
    </row>
    <row r="453" spans="10:10" x14ac:dyDescent="0.25">
      <c r="J453">
        <v>452</v>
      </c>
    </row>
    <row r="454" spans="10:10" x14ac:dyDescent="0.25">
      <c r="J454">
        <v>453</v>
      </c>
    </row>
    <row r="455" spans="10:10" x14ac:dyDescent="0.25">
      <c r="J455">
        <v>454</v>
      </c>
    </row>
    <row r="456" spans="10:10" x14ac:dyDescent="0.25">
      <c r="J456">
        <v>455</v>
      </c>
    </row>
    <row r="457" spans="10:10" x14ac:dyDescent="0.25">
      <c r="J457">
        <v>456</v>
      </c>
    </row>
    <row r="458" spans="10:10" x14ac:dyDescent="0.25">
      <c r="J458">
        <v>457</v>
      </c>
    </row>
    <row r="459" spans="10:10" x14ac:dyDescent="0.25">
      <c r="J459">
        <v>458</v>
      </c>
    </row>
    <row r="460" spans="10:10" x14ac:dyDescent="0.25">
      <c r="J460">
        <v>459</v>
      </c>
    </row>
    <row r="461" spans="10:10" x14ac:dyDescent="0.25">
      <c r="J461">
        <v>460</v>
      </c>
    </row>
    <row r="462" spans="10:10" x14ac:dyDescent="0.25">
      <c r="J462">
        <v>461</v>
      </c>
    </row>
    <row r="463" spans="10:10" x14ac:dyDescent="0.25">
      <c r="J463">
        <v>462</v>
      </c>
    </row>
    <row r="464" spans="10:10" x14ac:dyDescent="0.25">
      <c r="J464">
        <v>463</v>
      </c>
    </row>
    <row r="465" spans="10:10" x14ac:dyDescent="0.25">
      <c r="J465">
        <v>464</v>
      </c>
    </row>
    <row r="466" spans="10:10" x14ac:dyDescent="0.25">
      <c r="J466">
        <v>465</v>
      </c>
    </row>
    <row r="467" spans="10:10" x14ac:dyDescent="0.25">
      <c r="J467">
        <v>466</v>
      </c>
    </row>
    <row r="468" spans="10:10" x14ac:dyDescent="0.25">
      <c r="J468">
        <v>467</v>
      </c>
    </row>
    <row r="469" spans="10:10" x14ac:dyDescent="0.25">
      <c r="J469">
        <v>468</v>
      </c>
    </row>
    <row r="470" spans="10:10" x14ac:dyDescent="0.25">
      <c r="J470">
        <v>469</v>
      </c>
    </row>
    <row r="471" spans="10:10" x14ac:dyDescent="0.25">
      <c r="J471">
        <v>470</v>
      </c>
    </row>
    <row r="472" spans="10:10" x14ac:dyDescent="0.25">
      <c r="J472">
        <v>471</v>
      </c>
    </row>
    <row r="473" spans="10:10" x14ac:dyDescent="0.25">
      <c r="J473">
        <v>472</v>
      </c>
    </row>
    <row r="474" spans="10:10" x14ac:dyDescent="0.25">
      <c r="J474">
        <v>473</v>
      </c>
    </row>
    <row r="475" spans="10:10" x14ac:dyDescent="0.25">
      <c r="J475">
        <v>474</v>
      </c>
    </row>
    <row r="476" spans="10:10" x14ac:dyDescent="0.25">
      <c r="J476">
        <v>475</v>
      </c>
    </row>
    <row r="477" spans="10:10" x14ac:dyDescent="0.25">
      <c r="J477">
        <v>476</v>
      </c>
    </row>
    <row r="478" spans="10:10" x14ac:dyDescent="0.25">
      <c r="J478">
        <v>477</v>
      </c>
    </row>
    <row r="479" spans="10:10" x14ac:dyDescent="0.25">
      <c r="J479">
        <v>478</v>
      </c>
    </row>
    <row r="480" spans="10:10" x14ac:dyDescent="0.25">
      <c r="J480">
        <v>479</v>
      </c>
    </row>
    <row r="481" spans="10:10" x14ac:dyDescent="0.25">
      <c r="J481">
        <v>480</v>
      </c>
    </row>
    <row r="482" spans="10:10" x14ac:dyDescent="0.25">
      <c r="J482">
        <v>481</v>
      </c>
    </row>
    <row r="483" spans="10:10" x14ac:dyDescent="0.25">
      <c r="J483">
        <v>482</v>
      </c>
    </row>
    <row r="484" spans="10:10" x14ac:dyDescent="0.25">
      <c r="J484">
        <v>483</v>
      </c>
    </row>
    <row r="485" spans="10:10" x14ac:dyDescent="0.25">
      <c r="J485">
        <v>484</v>
      </c>
    </row>
    <row r="486" spans="10:10" x14ac:dyDescent="0.25">
      <c r="J486">
        <v>485</v>
      </c>
    </row>
    <row r="487" spans="10:10" x14ac:dyDescent="0.25">
      <c r="J487">
        <v>486</v>
      </c>
    </row>
    <row r="488" spans="10:10" x14ac:dyDescent="0.25">
      <c r="J488">
        <v>487</v>
      </c>
    </row>
    <row r="489" spans="10:10" x14ac:dyDescent="0.25">
      <c r="J489">
        <v>488</v>
      </c>
    </row>
    <row r="490" spans="10:10" x14ac:dyDescent="0.25">
      <c r="J490">
        <v>489</v>
      </c>
    </row>
    <row r="491" spans="10:10" x14ac:dyDescent="0.25">
      <c r="J491">
        <v>490</v>
      </c>
    </row>
    <row r="492" spans="10:10" x14ac:dyDescent="0.25">
      <c r="J492">
        <v>491</v>
      </c>
    </row>
    <row r="493" spans="10:10" x14ac:dyDescent="0.25">
      <c r="J493">
        <v>492</v>
      </c>
    </row>
    <row r="494" spans="10:10" x14ac:dyDescent="0.25">
      <c r="J494">
        <v>493</v>
      </c>
    </row>
    <row r="495" spans="10:10" x14ac:dyDescent="0.25">
      <c r="J495">
        <v>494</v>
      </c>
    </row>
    <row r="496" spans="10:10" x14ac:dyDescent="0.25">
      <c r="J496">
        <v>495</v>
      </c>
    </row>
    <row r="497" spans="10:10" x14ac:dyDescent="0.25">
      <c r="J497">
        <v>496</v>
      </c>
    </row>
    <row r="498" spans="10:10" x14ac:dyDescent="0.25">
      <c r="J498">
        <v>497</v>
      </c>
    </row>
    <row r="499" spans="10:10" x14ac:dyDescent="0.25">
      <c r="J499">
        <v>498</v>
      </c>
    </row>
    <row r="500" spans="10:10" x14ac:dyDescent="0.25">
      <c r="J500">
        <v>499</v>
      </c>
    </row>
    <row r="501" spans="10:10" x14ac:dyDescent="0.25">
      <c r="J501">
        <v>500</v>
      </c>
    </row>
    <row r="502" spans="10:10" x14ac:dyDescent="0.25">
      <c r="J502">
        <v>501</v>
      </c>
    </row>
    <row r="503" spans="10:10" x14ac:dyDescent="0.25">
      <c r="J503">
        <v>502</v>
      </c>
    </row>
    <row r="504" spans="10:10" x14ac:dyDescent="0.25">
      <c r="J504">
        <v>503</v>
      </c>
    </row>
    <row r="505" spans="10:10" x14ac:dyDescent="0.25">
      <c r="J505">
        <v>504</v>
      </c>
    </row>
    <row r="506" spans="10:10" x14ac:dyDescent="0.25">
      <c r="J506">
        <v>505</v>
      </c>
    </row>
    <row r="507" spans="10:10" x14ac:dyDescent="0.25">
      <c r="J507">
        <v>506</v>
      </c>
    </row>
    <row r="508" spans="10:10" x14ac:dyDescent="0.25">
      <c r="J508">
        <v>507</v>
      </c>
    </row>
    <row r="509" spans="10:10" x14ac:dyDescent="0.25">
      <c r="J509">
        <v>508</v>
      </c>
    </row>
    <row r="510" spans="10:10" x14ac:dyDescent="0.25">
      <c r="J510">
        <v>509</v>
      </c>
    </row>
    <row r="511" spans="10:10" x14ac:dyDescent="0.25">
      <c r="J511">
        <v>510</v>
      </c>
    </row>
    <row r="512" spans="10:10" x14ac:dyDescent="0.25">
      <c r="J512">
        <v>511</v>
      </c>
    </row>
    <row r="513" spans="10:10" x14ac:dyDescent="0.25">
      <c r="J513">
        <v>512</v>
      </c>
    </row>
    <row r="514" spans="10:10" x14ac:dyDescent="0.25">
      <c r="J514">
        <v>513</v>
      </c>
    </row>
    <row r="515" spans="10:10" x14ac:dyDescent="0.25">
      <c r="J515">
        <v>514</v>
      </c>
    </row>
    <row r="516" spans="10:10" x14ac:dyDescent="0.25">
      <c r="J516">
        <v>515</v>
      </c>
    </row>
    <row r="517" spans="10:10" x14ac:dyDescent="0.25">
      <c r="J517">
        <v>516</v>
      </c>
    </row>
    <row r="518" spans="10:10" x14ac:dyDescent="0.25">
      <c r="J518">
        <v>517</v>
      </c>
    </row>
    <row r="519" spans="10:10" x14ac:dyDescent="0.25">
      <c r="J519">
        <v>518</v>
      </c>
    </row>
    <row r="520" spans="10:10" x14ac:dyDescent="0.25">
      <c r="J520">
        <v>519</v>
      </c>
    </row>
    <row r="521" spans="10:10" x14ac:dyDescent="0.25">
      <c r="J521">
        <v>520</v>
      </c>
    </row>
    <row r="522" spans="10:10" x14ac:dyDescent="0.25">
      <c r="J522">
        <v>521</v>
      </c>
    </row>
    <row r="523" spans="10:10" x14ac:dyDescent="0.25">
      <c r="J523">
        <v>522</v>
      </c>
    </row>
    <row r="524" spans="10:10" x14ac:dyDescent="0.25">
      <c r="J524">
        <v>523</v>
      </c>
    </row>
    <row r="525" spans="10:10" x14ac:dyDescent="0.25">
      <c r="J525">
        <v>524</v>
      </c>
    </row>
    <row r="526" spans="10:10" x14ac:dyDescent="0.25">
      <c r="J526">
        <v>525</v>
      </c>
    </row>
    <row r="527" spans="10:10" x14ac:dyDescent="0.25">
      <c r="J527">
        <v>526</v>
      </c>
    </row>
    <row r="528" spans="10:10" x14ac:dyDescent="0.25">
      <c r="J528">
        <v>527</v>
      </c>
    </row>
    <row r="529" spans="10:10" x14ac:dyDescent="0.25">
      <c r="J529">
        <v>528</v>
      </c>
    </row>
    <row r="530" spans="10:10" x14ac:dyDescent="0.25">
      <c r="J530">
        <v>529</v>
      </c>
    </row>
    <row r="531" spans="10:10" x14ac:dyDescent="0.25">
      <c r="J531">
        <v>530</v>
      </c>
    </row>
    <row r="532" spans="10:10" x14ac:dyDescent="0.25">
      <c r="J532">
        <v>531</v>
      </c>
    </row>
    <row r="533" spans="10:10" x14ac:dyDescent="0.25">
      <c r="J533">
        <v>532</v>
      </c>
    </row>
    <row r="534" spans="10:10" x14ac:dyDescent="0.25">
      <c r="J534">
        <v>533</v>
      </c>
    </row>
    <row r="535" spans="10:10" x14ac:dyDescent="0.25">
      <c r="J535">
        <v>534</v>
      </c>
    </row>
    <row r="536" spans="10:10" x14ac:dyDescent="0.25">
      <c r="J536">
        <v>535</v>
      </c>
    </row>
    <row r="537" spans="10:10" x14ac:dyDescent="0.25">
      <c r="J537">
        <v>536</v>
      </c>
    </row>
    <row r="538" spans="10:10" x14ac:dyDescent="0.25">
      <c r="J538">
        <v>537</v>
      </c>
    </row>
    <row r="539" spans="10:10" x14ac:dyDescent="0.25">
      <c r="J539">
        <v>538</v>
      </c>
    </row>
    <row r="540" spans="10:10" x14ac:dyDescent="0.25">
      <c r="J540">
        <v>539</v>
      </c>
    </row>
    <row r="541" spans="10:10" x14ac:dyDescent="0.25">
      <c r="J541">
        <v>540</v>
      </c>
    </row>
    <row r="542" spans="10:10" x14ac:dyDescent="0.25">
      <c r="J542">
        <v>541</v>
      </c>
    </row>
    <row r="543" spans="10:10" x14ac:dyDescent="0.25">
      <c r="J543">
        <v>542</v>
      </c>
    </row>
    <row r="544" spans="10:10" x14ac:dyDescent="0.25">
      <c r="J544">
        <v>543</v>
      </c>
    </row>
    <row r="545" spans="10:10" x14ac:dyDescent="0.25">
      <c r="J545">
        <v>544</v>
      </c>
    </row>
    <row r="546" spans="10:10" x14ac:dyDescent="0.25">
      <c r="J546">
        <v>545</v>
      </c>
    </row>
    <row r="547" spans="10:10" x14ac:dyDescent="0.25">
      <c r="J547">
        <v>546</v>
      </c>
    </row>
    <row r="548" spans="10:10" x14ac:dyDescent="0.25">
      <c r="J548">
        <v>547</v>
      </c>
    </row>
    <row r="549" spans="10:10" x14ac:dyDescent="0.25">
      <c r="J549">
        <v>548</v>
      </c>
    </row>
    <row r="550" spans="10:10" x14ac:dyDescent="0.25">
      <c r="J550">
        <v>549</v>
      </c>
    </row>
    <row r="551" spans="10:10" x14ac:dyDescent="0.25">
      <c r="J551">
        <v>550</v>
      </c>
    </row>
    <row r="552" spans="10:10" x14ac:dyDescent="0.25">
      <c r="J552">
        <v>551</v>
      </c>
    </row>
    <row r="553" spans="10:10" x14ac:dyDescent="0.25">
      <c r="J553">
        <v>552</v>
      </c>
    </row>
    <row r="554" spans="10:10" x14ac:dyDescent="0.25">
      <c r="J554">
        <v>553</v>
      </c>
    </row>
    <row r="555" spans="10:10" x14ac:dyDescent="0.25">
      <c r="J555">
        <v>554</v>
      </c>
    </row>
    <row r="556" spans="10:10" x14ac:dyDescent="0.25">
      <c r="J556">
        <v>555</v>
      </c>
    </row>
    <row r="557" spans="10:10" x14ac:dyDescent="0.25">
      <c r="J557">
        <v>556</v>
      </c>
    </row>
    <row r="558" spans="10:10" x14ac:dyDescent="0.25">
      <c r="J558">
        <v>557</v>
      </c>
    </row>
    <row r="559" spans="10:10" x14ac:dyDescent="0.25">
      <c r="J559">
        <v>558</v>
      </c>
    </row>
    <row r="560" spans="10:10" x14ac:dyDescent="0.25">
      <c r="J560">
        <v>559</v>
      </c>
    </row>
    <row r="561" spans="10:10" x14ac:dyDescent="0.25">
      <c r="J561">
        <v>560</v>
      </c>
    </row>
    <row r="562" spans="10:10" x14ac:dyDescent="0.25">
      <c r="J562">
        <v>561</v>
      </c>
    </row>
    <row r="563" spans="10:10" x14ac:dyDescent="0.25">
      <c r="J563">
        <v>562</v>
      </c>
    </row>
    <row r="564" spans="10:10" x14ac:dyDescent="0.25">
      <c r="J564">
        <v>563</v>
      </c>
    </row>
    <row r="565" spans="10:10" x14ac:dyDescent="0.25">
      <c r="J565">
        <v>564</v>
      </c>
    </row>
    <row r="566" spans="10:10" x14ac:dyDescent="0.25">
      <c r="J566">
        <v>565</v>
      </c>
    </row>
    <row r="567" spans="10:10" x14ac:dyDescent="0.25">
      <c r="J567">
        <v>566</v>
      </c>
    </row>
    <row r="568" spans="10:10" x14ac:dyDescent="0.25">
      <c r="J568">
        <v>567</v>
      </c>
    </row>
    <row r="569" spans="10:10" x14ac:dyDescent="0.25">
      <c r="J569">
        <v>568</v>
      </c>
    </row>
    <row r="570" spans="10:10" x14ac:dyDescent="0.25">
      <c r="J570">
        <v>569</v>
      </c>
    </row>
    <row r="571" spans="10:10" x14ac:dyDescent="0.25">
      <c r="J571">
        <v>570</v>
      </c>
    </row>
    <row r="572" spans="10:10" x14ac:dyDescent="0.25">
      <c r="J572">
        <v>571</v>
      </c>
    </row>
    <row r="573" spans="10:10" x14ac:dyDescent="0.25">
      <c r="J573">
        <v>572</v>
      </c>
    </row>
    <row r="574" spans="10:10" x14ac:dyDescent="0.25">
      <c r="J574">
        <v>573</v>
      </c>
    </row>
    <row r="575" spans="10:10" x14ac:dyDescent="0.25">
      <c r="J575">
        <v>574</v>
      </c>
    </row>
    <row r="576" spans="10:10" x14ac:dyDescent="0.25">
      <c r="J576">
        <v>575</v>
      </c>
    </row>
    <row r="577" spans="10:10" x14ac:dyDescent="0.25">
      <c r="J577">
        <v>576</v>
      </c>
    </row>
    <row r="578" spans="10:10" x14ac:dyDescent="0.25">
      <c r="J578">
        <v>577</v>
      </c>
    </row>
    <row r="579" spans="10:10" x14ac:dyDescent="0.25">
      <c r="J579">
        <v>578</v>
      </c>
    </row>
    <row r="580" spans="10:10" x14ac:dyDescent="0.25">
      <c r="J580">
        <v>579</v>
      </c>
    </row>
    <row r="581" spans="10:10" x14ac:dyDescent="0.25">
      <c r="J581">
        <v>580</v>
      </c>
    </row>
    <row r="582" spans="10:10" x14ac:dyDescent="0.25">
      <c r="J582">
        <v>581</v>
      </c>
    </row>
    <row r="583" spans="10:10" x14ac:dyDescent="0.25">
      <c r="J583">
        <v>582</v>
      </c>
    </row>
    <row r="584" spans="10:10" x14ac:dyDescent="0.25">
      <c r="J584">
        <v>583</v>
      </c>
    </row>
    <row r="585" spans="10:10" x14ac:dyDescent="0.25">
      <c r="J585">
        <v>584</v>
      </c>
    </row>
    <row r="586" spans="10:10" x14ac:dyDescent="0.25">
      <c r="J586">
        <v>585</v>
      </c>
    </row>
    <row r="587" spans="10:10" x14ac:dyDescent="0.25">
      <c r="J587">
        <v>586</v>
      </c>
    </row>
    <row r="588" spans="10:10" x14ac:dyDescent="0.25">
      <c r="J588">
        <v>587</v>
      </c>
    </row>
    <row r="589" spans="10:10" x14ac:dyDescent="0.25">
      <c r="J589">
        <v>588</v>
      </c>
    </row>
    <row r="590" spans="10:10" x14ac:dyDescent="0.25">
      <c r="J590">
        <v>589</v>
      </c>
    </row>
    <row r="591" spans="10:10" x14ac:dyDescent="0.25">
      <c r="J591">
        <v>590</v>
      </c>
    </row>
    <row r="592" spans="10:10" x14ac:dyDescent="0.25">
      <c r="J592">
        <v>591</v>
      </c>
    </row>
    <row r="593" spans="10:10" x14ac:dyDescent="0.25">
      <c r="J593">
        <v>592</v>
      </c>
    </row>
    <row r="594" spans="10:10" x14ac:dyDescent="0.25">
      <c r="J594">
        <v>593</v>
      </c>
    </row>
    <row r="595" spans="10:10" x14ac:dyDescent="0.25">
      <c r="J595">
        <v>594</v>
      </c>
    </row>
    <row r="596" spans="10:10" x14ac:dyDescent="0.25">
      <c r="J596">
        <v>595</v>
      </c>
    </row>
    <row r="597" spans="10:10" x14ac:dyDescent="0.25">
      <c r="J597">
        <v>596</v>
      </c>
    </row>
    <row r="598" spans="10:10" x14ac:dyDescent="0.25">
      <c r="J598">
        <v>597</v>
      </c>
    </row>
    <row r="599" spans="10:10" x14ac:dyDescent="0.25">
      <c r="J599">
        <v>598</v>
      </c>
    </row>
    <row r="600" spans="10:10" x14ac:dyDescent="0.25">
      <c r="J600">
        <v>599</v>
      </c>
    </row>
    <row r="601" spans="10:10" x14ac:dyDescent="0.25">
      <c r="J601">
        <v>600</v>
      </c>
    </row>
    <row r="602" spans="10:10" x14ac:dyDescent="0.25">
      <c r="J602">
        <v>601</v>
      </c>
    </row>
    <row r="603" spans="10:10" x14ac:dyDescent="0.25">
      <c r="J603">
        <v>602</v>
      </c>
    </row>
    <row r="604" spans="10:10" x14ac:dyDescent="0.25">
      <c r="J604">
        <v>603</v>
      </c>
    </row>
    <row r="605" spans="10:10" x14ac:dyDescent="0.25">
      <c r="J605">
        <v>604</v>
      </c>
    </row>
    <row r="606" spans="10:10" x14ac:dyDescent="0.25">
      <c r="J606">
        <v>605</v>
      </c>
    </row>
    <row r="607" spans="10:10" x14ac:dyDescent="0.25">
      <c r="J607">
        <v>606</v>
      </c>
    </row>
    <row r="608" spans="10:10" x14ac:dyDescent="0.25">
      <c r="J608">
        <v>607</v>
      </c>
    </row>
    <row r="609" spans="10:10" x14ac:dyDescent="0.25">
      <c r="J609">
        <v>608</v>
      </c>
    </row>
    <row r="610" spans="10:10" x14ac:dyDescent="0.25">
      <c r="J610">
        <v>609</v>
      </c>
    </row>
    <row r="611" spans="10:10" x14ac:dyDescent="0.25">
      <c r="J611">
        <v>610</v>
      </c>
    </row>
    <row r="612" spans="10:10" x14ac:dyDescent="0.25">
      <c r="J612">
        <v>611</v>
      </c>
    </row>
    <row r="613" spans="10:10" x14ac:dyDescent="0.25">
      <c r="J613">
        <v>612</v>
      </c>
    </row>
    <row r="614" spans="10:10" x14ac:dyDescent="0.25">
      <c r="J614">
        <v>613</v>
      </c>
    </row>
    <row r="615" spans="10:10" x14ac:dyDescent="0.25">
      <c r="J615">
        <v>614</v>
      </c>
    </row>
    <row r="616" spans="10:10" x14ac:dyDescent="0.25">
      <c r="J616">
        <v>615</v>
      </c>
    </row>
    <row r="617" spans="10:10" x14ac:dyDescent="0.25">
      <c r="J617">
        <v>616</v>
      </c>
    </row>
    <row r="618" spans="10:10" x14ac:dyDescent="0.25">
      <c r="J618">
        <v>617</v>
      </c>
    </row>
    <row r="619" spans="10:10" x14ac:dyDescent="0.25">
      <c r="J619">
        <v>618</v>
      </c>
    </row>
    <row r="620" spans="10:10" x14ac:dyDescent="0.25">
      <c r="J620">
        <v>619</v>
      </c>
    </row>
    <row r="621" spans="10:10" x14ac:dyDescent="0.25">
      <c r="J621">
        <v>620</v>
      </c>
    </row>
    <row r="622" spans="10:10" x14ac:dyDescent="0.25">
      <c r="J622">
        <v>621</v>
      </c>
    </row>
    <row r="623" spans="10:10" x14ac:dyDescent="0.25">
      <c r="J623">
        <v>622</v>
      </c>
    </row>
    <row r="624" spans="10:10" x14ac:dyDescent="0.25">
      <c r="J624">
        <v>623</v>
      </c>
    </row>
    <row r="625" spans="10:10" x14ac:dyDescent="0.25">
      <c r="J625">
        <v>624</v>
      </c>
    </row>
    <row r="626" spans="10:10" x14ac:dyDescent="0.25">
      <c r="J626">
        <v>625</v>
      </c>
    </row>
    <row r="627" spans="10:10" x14ac:dyDescent="0.25">
      <c r="J627">
        <v>626</v>
      </c>
    </row>
    <row r="628" spans="10:10" x14ac:dyDescent="0.25">
      <c r="J628">
        <v>627</v>
      </c>
    </row>
    <row r="629" spans="10:10" x14ac:dyDescent="0.25">
      <c r="J629">
        <v>628</v>
      </c>
    </row>
    <row r="630" spans="10:10" x14ac:dyDescent="0.25">
      <c r="J630">
        <v>629</v>
      </c>
    </row>
    <row r="631" spans="10:10" x14ac:dyDescent="0.25">
      <c r="J631">
        <v>630</v>
      </c>
    </row>
    <row r="632" spans="10:10" x14ac:dyDescent="0.25">
      <c r="J632">
        <v>631</v>
      </c>
    </row>
    <row r="633" spans="10:10" x14ac:dyDescent="0.25">
      <c r="J633">
        <v>632</v>
      </c>
    </row>
    <row r="634" spans="10:10" x14ac:dyDescent="0.25">
      <c r="J634">
        <v>633</v>
      </c>
    </row>
    <row r="635" spans="10:10" x14ac:dyDescent="0.25">
      <c r="J635">
        <v>634</v>
      </c>
    </row>
    <row r="636" spans="10:10" x14ac:dyDescent="0.25">
      <c r="J636">
        <v>635</v>
      </c>
    </row>
    <row r="637" spans="10:10" x14ac:dyDescent="0.25">
      <c r="J637">
        <v>636</v>
      </c>
    </row>
    <row r="638" spans="10:10" x14ac:dyDescent="0.25">
      <c r="J638">
        <v>637</v>
      </c>
    </row>
    <row r="639" spans="10:10" x14ac:dyDescent="0.25">
      <c r="J639">
        <v>638</v>
      </c>
    </row>
    <row r="640" spans="10:10" x14ac:dyDescent="0.25">
      <c r="J640">
        <v>639</v>
      </c>
    </row>
    <row r="641" spans="10:10" x14ac:dyDescent="0.25">
      <c r="J641">
        <v>640</v>
      </c>
    </row>
    <row r="642" spans="10:10" x14ac:dyDescent="0.25">
      <c r="J642">
        <v>641</v>
      </c>
    </row>
    <row r="643" spans="10:10" x14ac:dyDescent="0.25">
      <c r="J643">
        <v>642</v>
      </c>
    </row>
    <row r="644" spans="10:10" x14ac:dyDescent="0.25">
      <c r="J644">
        <v>643</v>
      </c>
    </row>
    <row r="645" spans="10:10" x14ac:dyDescent="0.25">
      <c r="J645">
        <v>644</v>
      </c>
    </row>
    <row r="646" spans="10:10" x14ac:dyDescent="0.25">
      <c r="J646">
        <v>645</v>
      </c>
    </row>
    <row r="647" spans="10:10" x14ac:dyDescent="0.25">
      <c r="J647">
        <v>646</v>
      </c>
    </row>
    <row r="648" spans="10:10" x14ac:dyDescent="0.25">
      <c r="J648">
        <v>647</v>
      </c>
    </row>
    <row r="649" spans="10:10" x14ac:dyDescent="0.25">
      <c r="J649">
        <v>648</v>
      </c>
    </row>
    <row r="650" spans="10:10" x14ac:dyDescent="0.25">
      <c r="J650">
        <v>649</v>
      </c>
    </row>
    <row r="651" spans="10:10" x14ac:dyDescent="0.25">
      <c r="J651">
        <v>650</v>
      </c>
    </row>
    <row r="652" spans="10:10" x14ac:dyDescent="0.25">
      <c r="J652">
        <v>651</v>
      </c>
    </row>
    <row r="653" spans="10:10" x14ac:dyDescent="0.25">
      <c r="J653">
        <v>652</v>
      </c>
    </row>
    <row r="654" spans="10:10" x14ac:dyDescent="0.25">
      <c r="J654">
        <v>653</v>
      </c>
    </row>
    <row r="655" spans="10:10" x14ac:dyDescent="0.25">
      <c r="J655">
        <v>654</v>
      </c>
    </row>
    <row r="656" spans="10:10" x14ac:dyDescent="0.25">
      <c r="J656">
        <v>655</v>
      </c>
    </row>
    <row r="657" spans="10:10" x14ac:dyDescent="0.25">
      <c r="J657">
        <v>656</v>
      </c>
    </row>
    <row r="658" spans="10:10" x14ac:dyDescent="0.25">
      <c r="J658">
        <v>657</v>
      </c>
    </row>
    <row r="659" spans="10:10" x14ac:dyDescent="0.25">
      <c r="J659">
        <v>658</v>
      </c>
    </row>
    <row r="660" spans="10:10" x14ac:dyDescent="0.25">
      <c r="J660">
        <v>659</v>
      </c>
    </row>
    <row r="661" spans="10:10" x14ac:dyDescent="0.25">
      <c r="J661">
        <v>660</v>
      </c>
    </row>
    <row r="662" spans="10:10" x14ac:dyDescent="0.25">
      <c r="J662">
        <v>661</v>
      </c>
    </row>
    <row r="663" spans="10:10" x14ac:dyDescent="0.25">
      <c r="J663">
        <v>662</v>
      </c>
    </row>
    <row r="664" spans="10:10" x14ac:dyDescent="0.25">
      <c r="J664">
        <v>663</v>
      </c>
    </row>
    <row r="665" spans="10:10" x14ac:dyDescent="0.25">
      <c r="J665">
        <v>664</v>
      </c>
    </row>
    <row r="666" spans="10:10" x14ac:dyDescent="0.25">
      <c r="J666">
        <v>665</v>
      </c>
    </row>
    <row r="667" spans="10:10" x14ac:dyDescent="0.25">
      <c r="J667">
        <v>666</v>
      </c>
    </row>
    <row r="668" spans="10:10" x14ac:dyDescent="0.25">
      <c r="J668">
        <v>667</v>
      </c>
    </row>
    <row r="669" spans="10:10" x14ac:dyDescent="0.25">
      <c r="J669">
        <v>668</v>
      </c>
    </row>
    <row r="670" spans="10:10" x14ac:dyDescent="0.25">
      <c r="J670">
        <v>669</v>
      </c>
    </row>
    <row r="671" spans="10:10" x14ac:dyDescent="0.25">
      <c r="J671">
        <v>670</v>
      </c>
    </row>
    <row r="672" spans="10:10" x14ac:dyDescent="0.25">
      <c r="J672">
        <v>671</v>
      </c>
    </row>
    <row r="673" spans="10:10" x14ac:dyDescent="0.25">
      <c r="J673">
        <v>672</v>
      </c>
    </row>
    <row r="674" spans="10:10" x14ac:dyDescent="0.25">
      <c r="J674">
        <v>673</v>
      </c>
    </row>
    <row r="675" spans="10:10" x14ac:dyDescent="0.25">
      <c r="J675">
        <v>674</v>
      </c>
    </row>
    <row r="676" spans="10:10" x14ac:dyDescent="0.25">
      <c r="J676">
        <v>675</v>
      </c>
    </row>
    <row r="677" spans="10:10" x14ac:dyDescent="0.25">
      <c r="J677">
        <v>676</v>
      </c>
    </row>
    <row r="678" spans="10:10" x14ac:dyDescent="0.25">
      <c r="J678">
        <v>677</v>
      </c>
    </row>
    <row r="679" spans="10:10" x14ac:dyDescent="0.25">
      <c r="J679">
        <v>678</v>
      </c>
    </row>
    <row r="680" spans="10:10" x14ac:dyDescent="0.25">
      <c r="J680">
        <v>679</v>
      </c>
    </row>
    <row r="681" spans="10:10" x14ac:dyDescent="0.25">
      <c r="J681">
        <v>680</v>
      </c>
    </row>
    <row r="682" spans="10:10" x14ac:dyDescent="0.25">
      <c r="J682">
        <v>681</v>
      </c>
    </row>
    <row r="683" spans="10:10" x14ac:dyDescent="0.25">
      <c r="J683">
        <v>682</v>
      </c>
    </row>
    <row r="684" spans="10:10" x14ac:dyDescent="0.25">
      <c r="J684">
        <v>683</v>
      </c>
    </row>
    <row r="685" spans="10:10" x14ac:dyDescent="0.25">
      <c r="J685">
        <v>684</v>
      </c>
    </row>
    <row r="686" spans="10:10" x14ac:dyDescent="0.25">
      <c r="J686">
        <v>685</v>
      </c>
    </row>
    <row r="687" spans="10:10" x14ac:dyDescent="0.25">
      <c r="J687">
        <v>686</v>
      </c>
    </row>
    <row r="688" spans="10:10" x14ac:dyDescent="0.25">
      <c r="J688">
        <v>687</v>
      </c>
    </row>
    <row r="689" spans="10:10" x14ac:dyDescent="0.25">
      <c r="J689">
        <v>688</v>
      </c>
    </row>
    <row r="690" spans="10:10" x14ac:dyDescent="0.25">
      <c r="J690">
        <v>689</v>
      </c>
    </row>
    <row r="691" spans="10:10" x14ac:dyDescent="0.25">
      <c r="J691">
        <v>690</v>
      </c>
    </row>
    <row r="692" spans="10:10" x14ac:dyDescent="0.25">
      <c r="J692">
        <v>691</v>
      </c>
    </row>
    <row r="693" spans="10:10" x14ac:dyDescent="0.25">
      <c r="J693">
        <v>692</v>
      </c>
    </row>
    <row r="694" spans="10:10" x14ac:dyDescent="0.25">
      <c r="J694">
        <v>693</v>
      </c>
    </row>
    <row r="695" spans="10:10" x14ac:dyDescent="0.25">
      <c r="J695">
        <v>694</v>
      </c>
    </row>
    <row r="696" spans="10:10" x14ac:dyDescent="0.25">
      <c r="J696">
        <v>695</v>
      </c>
    </row>
    <row r="697" spans="10:10" x14ac:dyDescent="0.25">
      <c r="J697">
        <v>696</v>
      </c>
    </row>
    <row r="698" spans="10:10" x14ac:dyDescent="0.25">
      <c r="J698">
        <v>697</v>
      </c>
    </row>
    <row r="699" spans="10:10" x14ac:dyDescent="0.25">
      <c r="J699">
        <v>698</v>
      </c>
    </row>
    <row r="700" spans="10:10" x14ac:dyDescent="0.25">
      <c r="J700">
        <v>699</v>
      </c>
    </row>
    <row r="701" spans="10:10" x14ac:dyDescent="0.25">
      <c r="J701">
        <v>700</v>
      </c>
    </row>
    <row r="702" spans="10:10" x14ac:dyDescent="0.25">
      <c r="J702">
        <v>701</v>
      </c>
    </row>
    <row r="703" spans="10:10" x14ac:dyDescent="0.25">
      <c r="J703">
        <v>702</v>
      </c>
    </row>
    <row r="704" spans="10:10" x14ac:dyDescent="0.25">
      <c r="J704">
        <v>703</v>
      </c>
    </row>
    <row r="705" spans="10:10" x14ac:dyDescent="0.25">
      <c r="J705">
        <v>704</v>
      </c>
    </row>
    <row r="706" spans="10:10" x14ac:dyDescent="0.25">
      <c r="J706">
        <v>705</v>
      </c>
    </row>
    <row r="707" spans="10:10" x14ac:dyDescent="0.25">
      <c r="J707">
        <v>706</v>
      </c>
    </row>
    <row r="708" spans="10:10" x14ac:dyDescent="0.25">
      <c r="J708">
        <v>707</v>
      </c>
    </row>
    <row r="709" spans="10:10" x14ac:dyDescent="0.25">
      <c r="J709">
        <v>708</v>
      </c>
    </row>
    <row r="710" spans="10:10" x14ac:dyDescent="0.25">
      <c r="J710">
        <v>709</v>
      </c>
    </row>
    <row r="711" spans="10:10" x14ac:dyDescent="0.25">
      <c r="J711">
        <v>710</v>
      </c>
    </row>
    <row r="712" spans="10:10" x14ac:dyDescent="0.25">
      <c r="J712">
        <v>711</v>
      </c>
    </row>
    <row r="713" spans="10:10" x14ac:dyDescent="0.25">
      <c r="J713">
        <v>712</v>
      </c>
    </row>
    <row r="714" spans="10:10" x14ac:dyDescent="0.25">
      <c r="J714">
        <v>713</v>
      </c>
    </row>
    <row r="715" spans="10:10" x14ac:dyDescent="0.25">
      <c r="J715">
        <v>714</v>
      </c>
    </row>
    <row r="716" spans="10:10" x14ac:dyDescent="0.25">
      <c r="J716">
        <v>715</v>
      </c>
    </row>
    <row r="717" spans="10:10" x14ac:dyDescent="0.25">
      <c r="J717">
        <v>716</v>
      </c>
    </row>
    <row r="718" spans="10:10" x14ac:dyDescent="0.25">
      <c r="J718">
        <v>717</v>
      </c>
    </row>
    <row r="719" spans="10:10" x14ac:dyDescent="0.25">
      <c r="J719">
        <v>718</v>
      </c>
    </row>
    <row r="720" spans="10:10" x14ac:dyDescent="0.25">
      <c r="J720">
        <v>719</v>
      </c>
    </row>
    <row r="721" spans="10:10" x14ac:dyDescent="0.25">
      <c r="J721">
        <v>720</v>
      </c>
    </row>
    <row r="722" spans="10:10" x14ac:dyDescent="0.25">
      <c r="J722">
        <v>721</v>
      </c>
    </row>
    <row r="723" spans="10:10" x14ac:dyDescent="0.25">
      <c r="J723">
        <v>722</v>
      </c>
    </row>
    <row r="724" spans="10:10" x14ac:dyDescent="0.25">
      <c r="J724">
        <v>723</v>
      </c>
    </row>
    <row r="725" spans="10:10" x14ac:dyDescent="0.25">
      <c r="J725">
        <v>724</v>
      </c>
    </row>
    <row r="726" spans="10:10" x14ac:dyDescent="0.25">
      <c r="J726">
        <v>725</v>
      </c>
    </row>
    <row r="727" spans="10:10" x14ac:dyDescent="0.25">
      <c r="J727">
        <v>726</v>
      </c>
    </row>
    <row r="728" spans="10:10" x14ac:dyDescent="0.25">
      <c r="J728">
        <v>727</v>
      </c>
    </row>
    <row r="729" spans="10:10" x14ac:dyDescent="0.25">
      <c r="J729">
        <v>728</v>
      </c>
    </row>
    <row r="730" spans="10:10" x14ac:dyDescent="0.25">
      <c r="J730">
        <v>729</v>
      </c>
    </row>
    <row r="731" spans="10:10" x14ac:dyDescent="0.25">
      <c r="J731">
        <v>730</v>
      </c>
    </row>
    <row r="732" spans="10:10" x14ac:dyDescent="0.25">
      <c r="J732">
        <v>731</v>
      </c>
    </row>
    <row r="733" spans="10:10" x14ac:dyDescent="0.25">
      <c r="J733">
        <v>732</v>
      </c>
    </row>
    <row r="734" spans="10:10" x14ac:dyDescent="0.25">
      <c r="J734">
        <v>733</v>
      </c>
    </row>
    <row r="735" spans="10:10" x14ac:dyDescent="0.25">
      <c r="J735">
        <v>734</v>
      </c>
    </row>
    <row r="736" spans="10:10" x14ac:dyDescent="0.25">
      <c r="J736">
        <v>735</v>
      </c>
    </row>
    <row r="737" spans="10:10" x14ac:dyDescent="0.25">
      <c r="J737">
        <v>736</v>
      </c>
    </row>
    <row r="738" spans="10:10" x14ac:dyDescent="0.25">
      <c r="J738">
        <v>737</v>
      </c>
    </row>
    <row r="739" spans="10:10" x14ac:dyDescent="0.25">
      <c r="J739">
        <v>738</v>
      </c>
    </row>
    <row r="740" spans="10:10" x14ac:dyDescent="0.25">
      <c r="J740">
        <v>739</v>
      </c>
    </row>
    <row r="741" spans="10:10" x14ac:dyDescent="0.25">
      <c r="J741">
        <v>740</v>
      </c>
    </row>
    <row r="742" spans="10:10" x14ac:dyDescent="0.25">
      <c r="J742">
        <v>741</v>
      </c>
    </row>
    <row r="743" spans="10:10" x14ac:dyDescent="0.25">
      <c r="J743">
        <v>742</v>
      </c>
    </row>
    <row r="744" spans="10:10" x14ac:dyDescent="0.25">
      <c r="J744">
        <v>743</v>
      </c>
    </row>
    <row r="745" spans="10:10" x14ac:dyDescent="0.25">
      <c r="J745">
        <v>744</v>
      </c>
    </row>
    <row r="746" spans="10:10" x14ac:dyDescent="0.25">
      <c r="J746">
        <v>745</v>
      </c>
    </row>
    <row r="747" spans="10:10" x14ac:dyDescent="0.25">
      <c r="J747">
        <v>746</v>
      </c>
    </row>
    <row r="748" spans="10:10" x14ac:dyDescent="0.25">
      <c r="J748">
        <v>747</v>
      </c>
    </row>
    <row r="749" spans="10:10" x14ac:dyDescent="0.25">
      <c r="J749">
        <v>748</v>
      </c>
    </row>
    <row r="750" spans="10:10" x14ac:dyDescent="0.25">
      <c r="J750">
        <v>749</v>
      </c>
    </row>
    <row r="751" spans="10:10" x14ac:dyDescent="0.25">
      <c r="J751">
        <v>750</v>
      </c>
    </row>
    <row r="752" spans="10:10" x14ac:dyDescent="0.25">
      <c r="J752">
        <v>751</v>
      </c>
    </row>
    <row r="753" spans="10:10" x14ac:dyDescent="0.25">
      <c r="J753">
        <v>752</v>
      </c>
    </row>
    <row r="754" spans="10:10" x14ac:dyDescent="0.25">
      <c r="J754">
        <v>753</v>
      </c>
    </row>
    <row r="755" spans="10:10" x14ac:dyDescent="0.25">
      <c r="J755">
        <v>754</v>
      </c>
    </row>
    <row r="756" spans="10:10" x14ac:dyDescent="0.25">
      <c r="J756">
        <v>755</v>
      </c>
    </row>
    <row r="757" spans="10:10" x14ac:dyDescent="0.25">
      <c r="J757">
        <v>756</v>
      </c>
    </row>
    <row r="758" spans="10:10" x14ac:dyDescent="0.25">
      <c r="J758">
        <v>757</v>
      </c>
    </row>
    <row r="759" spans="10:10" x14ac:dyDescent="0.25">
      <c r="J759">
        <v>758</v>
      </c>
    </row>
    <row r="760" spans="10:10" x14ac:dyDescent="0.25">
      <c r="J760">
        <v>759</v>
      </c>
    </row>
    <row r="761" spans="10:10" x14ac:dyDescent="0.25">
      <c r="J761">
        <v>760</v>
      </c>
    </row>
    <row r="762" spans="10:10" x14ac:dyDescent="0.25">
      <c r="J762">
        <v>761</v>
      </c>
    </row>
    <row r="763" spans="10:10" x14ac:dyDescent="0.25">
      <c r="J763">
        <v>762</v>
      </c>
    </row>
    <row r="764" spans="10:10" x14ac:dyDescent="0.25">
      <c r="J764">
        <v>763</v>
      </c>
    </row>
    <row r="765" spans="10:10" x14ac:dyDescent="0.25">
      <c r="J765">
        <v>764</v>
      </c>
    </row>
    <row r="766" spans="10:10" x14ac:dyDescent="0.25">
      <c r="J766">
        <v>765</v>
      </c>
    </row>
    <row r="767" spans="10:10" x14ac:dyDescent="0.25">
      <c r="J767">
        <v>766</v>
      </c>
    </row>
    <row r="768" spans="10:10" x14ac:dyDescent="0.25">
      <c r="J768">
        <v>767</v>
      </c>
    </row>
    <row r="769" spans="10:10" x14ac:dyDescent="0.25">
      <c r="J769">
        <v>768</v>
      </c>
    </row>
    <row r="770" spans="10:10" x14ac:dyDescent="0.25">
      <c r="J770">
        <v>769</v>
      </c>
    </row>
    <row r="771" spans="10:10" x14ac:dyDescent="0.25">
      <c r="J771">
        <v>770</v>
      </c>
    </row>
    <row r="772" spans="10:10" x14ac:dyDescent="0.25">
      <c r="J772">
        <v>771</v>
      </c>
    </row>
    <row r="773" spans="10:10" x14ac:dyDescent="0.25">
      <c r="J773">
        <v>772</v>
      </c>
    </row>
    <row r="774" spans="10:10" x14ac:dyDescent="0.25">
      <c r="J774">
        <v>773</v>
      </c>
    </row>
    <row r="775" spans="10:10" x14ac:dyDescent="0.25">
      <c r="J775">
        <v>774</v>
      </c>
    </row>
    <row r="776" spans="10:10" x14ac:dyDescent="0.25">
      <c r="J776">
        <v>775</v>
      </c>
    </row>
    <row r="777" spans="10:10" x14ac:dyDescent="0.25">
      <c r="J777">
        <v>776</v>
      </c>
    </row>
    <row r="778" spans="10:10" x14ac:dyDescent="0.25">
      <c r="J778">
        <v>777</v>
      </c>
    </row>
    <row r="779" spans="10:10" x14ac:dyDescent="0.25">
      <c r="J779">
        <v>778</v>
      </c>
    </row>
    <row r="780" spans="10:10" x14ac:dyDescent="0.25">
      <c r="J780">
        <v>779</v>
      </c>
    </row>
    <row r="781" spans="10:10" x14ac:dyDescent="0.25">
      <c r="J781">
        <v>780</v>
      </c>
    </row>
    <row r="782" spans="10:10" x14ac:dyDescent="0.25">
      <c r="J782">
        <v>781</v>
      </c>
    </row>
    <row r="783" spans="10:10" x14ac:dyDescent="0.25">
      <c r="J783">
        <v>782</v>
      </c>
    </row>
    <row r="784" spans="10:10" x14ac:dyDescent="0.25">
      <c r="J784">
        <v>783</v>
      </c>
    </row>
    <row r="785" spans="10:10" x14ac:dyDescent="0.25">
      <c r="J785">
        <v>784</v>
      </c>
    </row>
    <row r="786" spans="10:10" x14ac:dyDescent="0.25">
      <c r="J786">
        <v>785</v>
      </c>
    </row>
    <row r="787" spans="10:10" x14ac:dyDescent="0.25">
      <c r="J787">
        <v>786</v>
      </c>
    </row>
    <row r="788" spans="10:10" x14ac:dyDescent="0.25">
      <c r="J788">
        <v>787</v>
      </c>
    </row>
    <row r="789" spans="10:10" x14ac:dyDescent="0.25">
      <c r="J789">
        <v>788</v>
      </c>
    </row>
    <row r="790" spans="10:10" x14ac:dyDescent="0.25">
      <c r="J790">
        <v>789</v>
      </c>
    </row>
    <row r="791" spans="10:10" x14ac:dyDescent="0.25">
      <c r="J791">
        <v>790</v>
      </c>
    </row>
    <row r="792" spans="10:10" x14ac:dyDescent="0.25">
      <c r="J792">
        <v>791</v>
      </c>
    </row>
    <row r="793" spans="10:10" x14ac:dyDescent="0.25">
      <c r="J793">
        <v>792</v>
      </c>
    </row>
    <row r="794" spans="10:10" x14ac:dyDescent="0.25">
      <c r="J794">
        <v>793</v>
      </c>
    </row>
    <row r="795" spans="10:10" x14ac:dyDescent="0.25">
      <c r="J795">
        <v>794</v>
      </c>
    </row>
    <row r="796" spans="10:10" x14ac:dyDescent="0.25">
      <c r="J796">
        <v>795</v>
      </c>
    </row>
    <row r="797" spans="10:10" x14ac:dyDescent="0.25">
      <c r="J797">
        <v>796</v>
      </c>
    </row>
    <row r="798" spans="10:10" x14ac:dyDescent="0.25">
      <c r="J798">
        <v>797</v>
      </c>
    </row>
    <row r="799" spans="10:10" x14ac:dyDescent="0.25">
      <c r="J799">
        <v>798</v>
      </c>
    </row>
    <row r="800" spans="10:10" x14ac:dyDescent="0.25">
      <c r="J800">
        <v>799</v>
      </c>
    </row>
    <row r="801" spans="10:10" x14ac:dyDescent="0.25">
      <c r="J801">
        <v>800</v>
      </c>
    </row>
    <row r="802" spans="10:10" x14ac:dyDescent="0.25">
      <c r="J802">
        <v>801</v>
      </c>
    </row>
    <row r="803" spans="10:10" x14ac:dyDescent="0.25">
      <c r="J803">
        <v>802</v>
      </c>
    </row>
    <row r="804" spans="10:10" x14ac:dyDescent="0.25">
      <c r="J804">
        <v>803</v>
      </c>
    </row>
    <row r="805" spans="10:10" x14ac:dyDescent="0.25">
      <c r="J805">
        <v>804</v>
      </c>
    </row>
    <row r="806" spans="10:10" x14ac:dyDescent="0.25">
      <c r="J806">
        <v>805</v>
      </c>
    </row>
    <row r="807" spans="10:10" x14ac:dyDescent="0.25">
      <c r="J807">
        <v>806</v>
      </c>
    </row>
    <row r="808" spans="10:10" x14ac:dyDescent="0.25">
      <c r="J808">
        <v>807</v>
      </c>
    </row>
    <row r="809" spans="10:10" x14ac:dyDescent="0.25">
      <c r="J809">
        <v>808</v>
      </c>
    </row>
    <row r="810" spans="10:10" x14ac:dyDescent="0.25">
      <c r="J810">
        <v>809</v>
      </c>
    </row>
    <row r="811" spans="10:10" x14ac:dyDescent="0.25">
      <c r="J811">
        <v>810</v>
      </c>
    </row>
    <row r="812" spans="10:10" x14ac:dyDescent="0.25">
      <c r="J812">
        <v>811</v>
      </c>
    </row>
    <row r="813" spans="10:10" x14ac:dyDescent="0.25">
      <c r="J813">
        <v>812</v>
      </c>
    </row>
    <row r="814" spans="10:10" x14ac:dyDescent="0.25">
      <c r="J814">
        <v>813</v>
      </c>
    </row>
    <row r="815" spans="10:10" x14ac:dyDescent="0.25">
      <c r="J815">
        <v>814</v>
      </c>
    </row>
    <row r="816" spans="10:10" x14ac:dyDescent="0.25">
      <c r="J816">
        <v>815</v>
      </c>
    </row>
    <row r="817" spans="10:10" x14ac:dyDescent="0.25">
      <c r="J817">
        <v>816</v>
      </c>
    </row>
    <row r="818" spans="10:10" x14ac:dyDescent="0.25">
      <c r="J818">
        <v>817</v>
      </c>
    </row>
    <row r="819" spans="10:10" x14ac:dyDescent="0.25">
      <c r="J819">
        <v>818</v>
      </c>
    </row>
    <row r="820" spans="10:10" x14ac:dyDescent="0.25">
      <c r="J820">
        <v>819</v>
      </c>
    </row>
    <row r="821" spans="10:10" x14ac:dyDescent="0.25">
      <c r="J821">
        <v>820</v>
      </c>
    </row>
    <row r="822" spans="10:10" x14ac:dyDescent="0.25">
      <c r="J822">
        <v>821</v>
      </c>
    </row>
    <row r="823" spans="10:10" x14ac:dyDescent="0.25">
      <c r="J823">
        <v>822</v>
      </c>
    </row>
    <row r="824" spans="10:10" x14ac:dyDescent="0.25">
      <c r="J824">
        <v>823</v>
      </c>
    </row>
    <row r="825" spans="10:10" x14ac:dyDescent="0.25">
      <c r="J825">
        <v>824</v>
      </c>
    </row>
    <row r="826" spans="10:10" x14ac:dyDescent="0.25">
      <c r="J826">
        <v>825</v>
      </c>
    </row>
    <row r="827" spans="10:10" x14ac:dyDescent="0.25">
      <c r="J827">
        <v>826</v>
      </c>
    </row>
    <row r="828" spans="10:10" x14ac:dyDescent="0.25">
      <c r="J828">
        <v>827</v>
      </c>
    </row>
    <row r="829" spans="10:10" x14ac:dyDescent="0.25">
      <c r="J829">
        <v>828</v>
      </c>
    </row>
    <row r="830" spans="10:10" x14ac:dyDescent="0.25">
      <c r="J830">
        <v>829</v>
      </c>
    </row>
    <row r="831" spans="10:10" x14ac:dyDescent="0.25">
      <c r="J831">
        <v>830</v>
      </c>
    </row>
    <row r="832" spans="10:10" x14ac:dyDescent="0.25">
      <c r="J832">
        <v>831</v>
      </c>
    </row>
    <row r="833" spans="10:10" x14ac:dyDescent="0.25">
      <c r="J833">
        <v>832</v>
      </c>
    </row>
    <row r="834" spans="10:10" x14ac:dyDescent="0.25">
      <c r="J834">
        <v>833</v>
      </c>
    </row>
    <row r="835" spans="10:10" x14ac:dyDescent="0.25">
      <c r="J835">
        <v>834</v>
      </c>
    </row>
    <row r="836" spans="10:10" x14ac:dyDescent="0.25">
      <c r="J836">
        <v>835</v>
      </c>
    </row>
    <row r="837" spans="10:10" x14ac:dyDescent="0.25">
      <c r="J837">
        <v>836</v>
      </c>
    </row>
    <row r="838" spans="10:10" x14ac:dyDescent="0.25">
      <c r="J838">
        <v>837</v>
      </c>
    </row>
    <row r="839" spans="10:10" x14ac:dyDescent="0.25">
      <c r="J839">
        <v>838</v>
      </c>
    </row>
    <row r="840" spans="10:10" x14ac:dyDescent="0.25">
      <c r="J840">
        <v>839</v>
      </c>
    </row>
    <row r="841" spans="10:10" x14ac:dyDescent="0.25">
      <c r="J841">
        <v>840</v>
      </c>
    </row>
    <row r="842" spans="10:10" x14ac:dyDescent="0.25">
      <c r="J842">
        <v>841</v>
      </c>
    </row>
    <row r="843" spans="10:10" x14ac:dyDescent="0.25">
      <c r="J843">
        <v>842</v>
      </c>
    </row>
    <row r="844" spans="10:10" x14ac:dyDescent="0.25">
      <c r="J844">
        <v>843</v>
      </c>
    </row>
    <row r="845" spans="10:10" x14ac:dyDescent="0.25">
      <c r="J845">
        <v>844</v>
      </c>
    </row>
    <row r="846" spans="10:10" x14ac:dyDescent="0.25">
      <c r="J846">
        <v>845</v>
      </c>
    </row>
    <row r="847" spans="10:10" x14ac:dyDescent="0.25">
      <c r="J847">
        <v>846</v>
      </c>
    </row>
    <row r="848" spans="10:10" x14ac:dyDescent="0.25">
      <c r="J848">
        <v>847</v>
      </c>
    </row>
    <row r="849" spans="10:10" x14ac:dyDescent="0.25">
      <c r="J849">
        <v>848</v>
      </c>
    </row>
    <row r="850" spans="10:10" x14ac:dyDescent="0.25">
      <c r="J850">
        <v>849</v>
      </c>
    </row>
    <row r="851" spans="10:10" x14ac:dyDescent="0.25">
      <c r="J851">
        <v>850</v>
      </c>
    </row>
    <row r="852" spans="10:10" x14ac:dyDescent="0.25">
      <c r="J852">
        <v>851</v>
      </c>
    </row>
    <row r="853" spans="10:10" x14ac:dyDescent="0.25">
      <c r="J853">
        <v>852</v>
      </c>
    </row>
    <row r="854" spans="10:10" x14ac:dyDescent="0.25">
      <c r="J854">
        <v>853</v>
      </c>
    </row>
    <row r="855" spans="10:10" x14ac:dyDescent="0.25">
      <c r="J855">
        <v>854</v>
      </c>
    </row>
    <row r="856" spans="10:10" x14ac:dyDescent="0.25">
      <c r="J856">
        <v>855</v>
      </c>
    </row>
    <row r="857" spans="10:10" x14ac:dyDescent="0.25">
      <c r="J857">
        <v>856</v>
      </c>
    </row>
    <row r="858" spans="10:10" x14ac:dyDescent="0.25">
      <c r="J858">
        <v>857</v>
      </c>
    </row>
    <row r="859" spans="10:10" x14ac:dyDescent="0.25">
      <c r="J859">
        <v>858</v>
      </c>
    </row>
    <row r="860" spans="10:10" x14ac:dyDescent="0.25">
      <c r="J860">
        <v>859</v>
      </c>
    </row>
    <row r="861" spans="10:10" x14ac:dyDescent="0.25">
      <c r="J861">
        <v>860</v>
      </c>
    </row>
    <row r="862" spans="10:10" x14ac:dyDescent="0.25">
      <c r="J862">
        <v>861</v>
      </c>
    </row>
    <row r="863" spans="10:10" x14ac:dyDescent="0.25">
      <c r="J863">
        <v>862</v>
      </c>
    </row>
    <row r="864" spans="10:10" x14ac:dyDescent="0.25">
      <c r="J864">
        <v>863</v>
      </c>
    </row>
    <row r="865" spans="10:10" x14ac:dyDescent="0.25">
      <c r="J865">
        <v>864</v>
      </c>
    </row>
    <row r="866" spans="10:10" x14ac:dyDescent="0.25">
      <c r="J866">
        <v>865</v>
      </c>
    </row>
    <row r="867" spans="10:10" x14ac:dyDescent="0.25">
      <c r="J867">
        <v>866</v>
      </c>
    </row>
    <row r="868" spans="10:10" x14ac:dyDescent="0.25">
      <c r="J868">
        <v>867</v>
      </c>
    </row>
    <row r="869" spans="10:10" x14ac:dyDescent="0.25">
      <c r="J869">
        <v>868</v>
      </c>
    </row>
    <row r="870" spans="10:10" x14ac:dyDescent="0.25">
      <c r="J870">
        <v>869</v>
      </c>
    </row>
    <row r="871" spans="10:10" x14ac:dyDescent="0.25">
      <c r="J871">
        <v>870</v>
      </c>
    </row>
    <row r="872" spans="10:10" x14ac:dyDescent="0.25">
      <c r="J872">
        <v>871</v>
      </c>
    </row>
    <row r="873" spans="10:10" x14ac:dyDescent="0.25">
      <c r="J873">
        <v>872</v>
      </c>
    </row>
    <row r="874" spans="10:10" x14ac:dyDescent="0.25">
      <c r="J874">
        <v>873</v>
      </c>
    </row>
    <row r="875" spans="10:10" x14ac:dyDescent="0.25">
      <c r="J875">
        <v>874</v>
      </c>
    </row>
    <row r="876" spans="10:10" x14ac:dyDescent="0.25">
      <c r="J876">
        <v>875</v>
      </c>
    </row>
    <row r="877" spans="10:10" x14ac:dyDescent="0.25">
      <c r="J877">
        <v>876</v>
      </c>
    </row>
    <row r="878" spans="10:10" x14ac:dyDescent="0.25">
      <c r="J878">
        <v>877</v>
      </c>
    </row>
    <row r="879" spans="10:10" x14ac:dyDescent="0.25">
      <c r="J879">
        <v>878</v>
      </c>
    </row>
    <row r="880" spans="10:10" x14ac:dyDescent="0.25">
      <c r="J880">
        <v>879</v>
      </c>
    </row>
    <row r="881" spans="10:10" x14ac:dyDescent="0.25">
      <c r="J881">
        <v>880</v>
      </c>
    </row>
    <row r="882" spans="10:10" x14ac:dyDescent="0.25">
      <c r="J882">
        <v>881</v>
      </c>
    </row>
    <row r="883" spans="10:10" x14ac:dyDescent="0.25">
      <c r="J883">
        <v>882</v>
      </c>
    </row>
    <row r="884" spans="10:10" x14ac:dyDescent="0.25">
      <c r="J884">
        <v>883</v>
      </c>
    </row>
    <row r="885" spans="10:10" x14ac:dyDescent="0.25">
      <c r="J885">
        <v>884</v>
      </c>
    </row>
    <row r="886" spans="10:10" x14ac:dyDescent="0.25">
      <c r="J886">
        <v>885</v>
      </c>
    </row>
    <row r="887" spans="10:10" x14ac:dyDescent="0.25">
      <c r="J887">
        <v>886</v>
      </c>
    </row>
    <row r="888" spans="10:10" x14ac:dyDescent="0.25">
      <c r="J888">
        <v>887</v>
      </c>
    </row>
    <row r="889" spans="10:10" x14ac:dyDescent="0.25">
      <c r="J889">
        <v>888</v>
      </c>
    </row>
    <row r="890" spans="10:10" x14ac:dyDescent="0.25">
      <c r="J890">
        <v>889</v>
      </c>
    </row>
    <row r="891" spans="10:10" x14ac:dyDescent="0.25">
      <c r="J891">
        <v>890</v>
      </c>
    </row>
    <row r="892" spans="10:10" x14ac:dyDescent="0.25">
      <c r="J892">
        <v>891</v>
      </c>
    </row>
    <row r="893" spans="10:10" x14ac:dyDescent="0.25">
      <c r="J893">
        <v>892</v>
      </c>
    </row>
    <row r="894" spans="10:10" x14ac:dyDescent="0.25">
      <c r="J894">
        <v>893</v>
      </c>
    </row>
    <row r="895" spans="10:10" x14ac:dyDescent="0.25">
      <c r="J895">
        <v>894</v>
      </c>
    </row>
    <row r="896" spans="10:10" x14ac:dyDescent="0.25">
      <c r="J896">
        <v>895</v>
      </c>
    </row>
    <row r="897" spans="10:10" x14ac:dyDescent="0.25">
      <c r="J897">
        <v>896</v>
      </c>
    </row>
    <row r="898" spans="10:10" x14ac:dyDescent="0.25">
      <c r="J898">
        <v>897</v>
      </c>
    </row>
    <row r="899" spans="10:10" x14ac:dyDescent="0.25">
      <c r="J899">
        <v>898</v>
      </c>
    </row>
    <row r="900" spans="10:10" x14ac:dyDescent="0.25">
      <c r="J900">
        <v>899</v>
      </c>
    </row>
    <row r="901" spans="10:10" x14ac:dyDescent="0.25">
      <c r="J901">
        <v>900</v>
      </c>
    </row>
    <row r="902" spans="10:10" x14ac:dyDescent="0.25">
      <c r="J902">
        <v>901</v>
      </c>
    </row>
    <row r="903" spans="10:10" x14ac:dyDescent="0.25">
      <c r="J903">
        <v>902</v>
      </c>
    </row>
    <row r="904" spans="10:10" x14ac:dyDescent="0.25">
      <c r="J904">
        <v>903</v>
      </c>
    </row>
    <row r="905" spans="10:10" x14ac:dyDescent="0.25">
      <c r="J905">
        <v>904</v>
      </c>
    </row>
    <row r="906" spans="10:10" x14ac:dyDescent="0.25">
      <c r="J906">
        <v>905</v>
      </c>
    </row>
    <row r="907" spans="10:10" x14ac:dyDescent="0.25">
      <c r="J907">
        <v>906</v>
      </c>
    </row>
    <row r="908" spans="10:10" x14ac:dyDescent="0.25">
      <c r="J908">
        <v>907</v>
      </c>
    </row>
    <row r="909" spans="10:10" x14ac:dyDescent="0.25">
      <c r="J909">
        <v>908</v>
      </c>
    </row>
    <row r="910" spans="10:10" x14ac:dyDescent="0.25">
      <c r="J910">
        <v>909</v>
      </c>
    </row>
    <row r="911" spans="10:10" x14ac:dyDescent="0.25">
      <c r="J911">
        <v>910</v>
      </c>
    </row>
    <row r="912" spans="10:10" x14ac:dyDescent="0.25">
      <c r="J912">
        <v>911</v>
      </c>
    </row>
    <row r="913" spans="10:10" x14ac:dyDescent="0.25">
      <c r="J913">
        <v>912</v>
      </c>
    </row>
    <row r="914" spans="10:10" x14ac:dyDescent="0.25">
      <c r="J914">
        <v>913</v>
      </c>
    </row>
    <row r="915" spans="10:10" x14ac:dyDescent="0.25">
      <c r="J915">
        <v>914</v>
      </c>
    </row>
    <row r="916" spans="10:10" x14ac:dyDescent="0.25">
      <c r="J916">
        <v>915</v>
      </c>
    </row>
    <row r="917" spans="10:10" x14ac:dyDescent="0.25">
      <c r="J917">
        <v>916</v>
      </c>
    </row>
    <row r="918" spans="10:10" x14ac:dyDescent="0.25">
      <c r="J918">
        <v>917</v>
      </c>
    </row>
    <row r="919" spans="10:10" x14ac:dyDescent="0.25">
      <c r="J919">
        <v>918</v>
      </c>
    </row>
    <row r="920" spans="10:10" x14ac:dyDescent="0.25">
      <c r="J920">
        <v>919</v>
      </c>
    </row>
    <row r="921" spans="10:10" x14ac:dyDescent="0.25">
      <c r="J921">
        <v>920</v>
      </c>
    </row>
    <row r="922" spans="10:10" x14ac:dyDescent="0.25">
      <c r="J922">
        <v>921</v>
      </c>
    </row>
    <row r="923" spans="10:10" x14ac:dyDescent="0.25">
      <c r="J923">
        <v>922</v>
      </c>
    </row>
    <row r="924" spans="10:10" x14ac:dyDescent="0.25">
      <c r="J924">
        <v>923</v>
      </c>
    </row>
    <row r="925" spans="10:10" x14ac:dyDescent="0.25">
      <c r="J925">
        <v>924</v>
      </c>
    </row>
    <row r="926" spans="10:10" x14ac:dyDescent="0.25">
      <c r="J926">
        <v>925</v>
      </c>
    </row>
    <row r="927" spans="10:10" x14ac:dyDescent="0.25">
      <c r="J927">
        <v>926</v>
      </c>
    </row>
    <row r="928" spans="10:10" x14ac:dyDescent="0.25">
      <c r="J928">
        <v>927</v>
      </c>
    </row>
    <row r="929" spans="10:10" x14ac:dyDescent="0.25">
      <c r="J929">
        <v>928</v>
      </c>
    </row>
    <row r="930" spans="10:10" x14ac:dyDescent="0.25">
      <c r="J930">
        <v>929</v>
      </c>
    </row>
    <row r="931" spans="10:10" x14ac:dyDescent="0.25">
      <c r="J931">
        <v>930</v>
      </c>
    </row>
    <row r="932" spans="10:10" x14ac:dyDescent="0.25">
      <c r="J932">
        <v>931</v>
      </c>
    </row>
    <row r="933" spans="10:10" x14ac:dyDescent="0.25">
      <c r="J933">
        <v>932</v>
      </c>
    </row>
    <row r="934" spans="10:10" x14ac:dyDescent="0.25">
      <c r="J934">
        <v>933</v>
      </c>
    </row>
    <row r="935" spans="10:10" x14ac:dyDescent="0.25">
      <c r="J935">
        <v>934</v>
      </c>
    </row>
    <row r="936" spans="10:10" x14ac:dyDescent="0.25">
      <c r="J936">
        <v>935</v>
      </c>
    </row>
    <row r="937" spans="10:10" x14ac:dyDescent="0.25">
      <c r="J937">
        <v>936</v>
      </c>
    </row>
    <row r="938" spans="10:10" x14ac:dyDescent="0.25">
      <c r="J938">
        <v>937</v>
      </c>
    </row>
    <row r="939" spans="10:10" x14ac:dyDescent="0.25">
      <c r="J939">
        <v>938</v>
      </c>
    </row>
    <row r="940" spans="10:10" x14ac:dyDescent="0.25">
      <c r="J940">
        <v>939</v>
      </c>
    </row>
    <row r="941" spans="10:10" x14ac:dyDescent="0.25">
      <c r="J941">
        <v>940</v>
      </c>
    </row>
    <row r="942" spans="10:10" x14ac:dyDescent="0.25">
      <c r="J942">
        <v>941</v>
      </c>
    </row>
    <row r="943" spans="10:10" x14ac:dyDescent="0.25">
      <c r="J943">
        <v>942</v>
      </c>
    </row>
    <row r="944" spans="10:10" x14ac:dyDescent="0.25">
      <c r="J944">
        <v>943</v>
      </c>
    </row>
    <row r="945" spans="10:10" x14ac:dyDescent="0.25">
      <c r="J945">
        <v>944</v>
      </c>
    </row>
    <row r="946" spans="10:10" x14ac:dyDescent="0.25">
      <c r="J946">
        <v>945</v>
      </c>
    </row>
    <row r="947" spans="10:10" x14ac:dyDescent="0.25">
      <c r="J947">
        <v>946</v>
      </c>
    </row>
    <row r="948" spans="10:10" x14ac:dyDescent="0.25">
      <c r="J948">
        <v>947</v>
      </c>
    </row>
    <row r="949" spans="10:10" x14ac:dyDescent="0.25">
      <c r="J949">
        <v>948</v>
      </c>
    </row>
    <row r="950" spans="10:10" x14ac:dyDescent="0.25">
      <c r="J950">
        <v>949</v>
      </c>
    </row>
    <row r="951" spans="10:10" x14ac:dyDescent="0.25">
      <c r="J951">
        <v>950</v>
      </c>
    </row>
    <row r="952" spans="10:10" x14ac:dyDescent="0.25">
      <c r="J952">
        <v>951</v>
      </c>
    </row>
    <row r="953" spans="10:10" x14ac:dyDescent="0.25">
      <c r="J953">
        <v>952</v>
      </c>
    </row>
    <row r="954" spans="10:10" x14ac:dyDescent="0.25">
      <c r="J954">
        <v>953</v>
      </c>
    </row>
    <row r="955" spans="10:10" x14ac:dyDescent="0.25">
      <c r="J955">
        <v>954</v>
      </c>
    </row>
    <row r="956" spans="10:10" x14ac:dyDescent="0.25">
      <c r="J956">
        <v>955</v>
      </c>
    </row>
    <row r="957" spans="10:10" x14ac:dyDescent="0.25">
      <c r="J957">
        <v>956</v>
      </c>
    </row>
    <row r="958" spans="10:10" x14ac:dyDescent="0.25">
      <c r="J958">
        <v>957</v>
      </c>
    </row>
    <row r="959" spans="10:10" x14ac:dyDescent="0.25">
      <c r="J959">
        <v>958</v>
      </c>
    </row>
    <row r="960" spans="10:10" x14ac:dyDescent="0.25">
      <c r="J960">
        <v>959</v>
      </c>
    </row>
    <row r="961" spans="10:10" x14ac:dyDescent="0.25">
      <c r="J961">
        <v>960</v>
      </c>
    </row>
    <row r="962" spans="10:10" x14ac:dyDescent="0.25">
      <c r="J962">
        <v>961</v>
      </c>
    </row>
    <row r="963" spans="10:10" x14ac:dyDescent="0.25">
      <c r="J963">
        <v>962</v>
      </c>
    </row>
    <row r="964" spans="10:10" x14ac:dyDescent="0.25">
      <c r="J964">
        <v>963</v>
      </c>
    </row>
    <row r="965" spans="10:10" x14ac:dyDescent="0.25">
      <c r="J965">
        <v>964</v>
      </c>
    </row>
    <row r="966" spans="10:10" x14ac:dyDescent="0.25">
      <c r="J966">
        <v>965</v>
      </c>
    </row>
    <row r="967" spans="10:10" x14ac:dyDescent="0.25">
      <c r="J967">
        <v>966</v>
      </c>
    </row>
    <row r="968" spans="10:10" x14ac:dyDescent="0.25">
      <c r="J968">
        <v>967</v>
      </c>
    </row>
    <row r="969" spans="10:10" x14ac:dyDescent="0.25">
      <c r="J969">
        <v>968</v>
      </c>
    </row>
    <row r="970" spans="10:10" x14ac:dyDescent="0.25">
      <c r="J970">
        <v>969</v>
      </c>
    </row>
    <row r="971" spans="10:10" x14ac:dyDescent="0.25">
      <c r="J971">
        <v>970</v>
      </c>
    </row>
    <row r="972" spans="10:10" x14ac:dyDescent="0.25">
      <c r="J972">
        <v>971</v>
      </c>
    </row>
    <row r="973" spans="10:10" x14ac:dyDescent="0.25">
      <c r="J973">
        <v>972</v>
      </c>
    </row>
    <row r="974" spans="10:10" x14ac:dyDescent="0.25">
      <c r="J974">
        <v>973</v>
      </c>
    </row>
    <row r="975" spans="10:10" x14ac:dyDescent="0.25">
      <c r="J975">
        <v>974</v>
      </c>
    </row>
    <row r="976" spans="10:10" x14ac:dyDescent="0.25">
      <c r="J976">
        <v>975</v>
      </c>
    </row>
    <row r="977" spans="10:10" x14ac:dyDescent="0.25">
      <c r="J977">
        <v>976</v>
      </c>
    </row>
    <row r="978" spans="10:10" x14ac:dyDescent="0.25">
      <c r="J978">
        <v>977</v>
      </c>
    </row>
    <row r="979" spans="10:10" x14ac:dyDescent="0.25">
      <c r="J979">
        <v>978</v>
      </c>
    </row>
    <row r="980" spans="10:10" x14ac:dyDescent="0.25">
      <c r="J980">
        <v>979</v>
      </c>
    </row>
    <row r="981" spans="10:10" x14ac:dyDescent="0.25">
      <c r="J981">
        <v>980</v>
      </c>
    </row>
    <row r="982" spans="10:10" x14ac:dyDescent="0.25">
      <c r="J982">
        <v>981</v>
      </c>
    </row>
    <row r="983" spans="10:10" x14ac:dyDescent="0.25">
      <c r="J983">
        <v>982</v>
      </c>
    </row>
    <row r="984" spans="10:10" x14ac:dyDescent="0.25">
      <c r="J984">
        <v>983</v>
      </c>
    </row>
    <row r="985" spans="10:10" x14ac:dyDescent="0.25">
      <c r="J985">
        <v>984</v>
      </c>
    </row>
    <row r="986" spans="10:10" x14ac:dyDescent="0.25">
      <c r="J986">
        <v>985</v>
      </c>
    </row>
    <row r="987" spans="10:10" x14ac:dyDescent="0.25">
      <c r="J987">
        <v>986</v>
      </c>
    </row>
    <row r="988" spans="10:10" x14ac:dyDescent="0.25">
      <c r="J988">
        <v>987</v>
      </c>
    </row>
    <row r="989" spans="10:10" x14ac:dyDescent="0.25">
      <c r="J989">
        <v>988</v>
      </c>
    </row>
    <row r="990" spans="10:10" x14ac:dyDescent="0.25">
      <c r="J990">
        <v>989</v>
      </c>
    </row>
    <row r="991" spans="10:10" x14ac:dyDescent="0.25">
      <c r="J991">
        <v>990</v>
      </c>
    </row>
    <row r="992" spans="10:10" x14ac:dyDescent="0.25">
      <c r="J992">
        <v>991</v>
      </c>
    </row>
    <row r="993" spans="10:10" x14ac:dyDescent="0.25">
      <c r="J993">
        <v>992</v>
      </c>
    </row>
    <row r="994" spans="10:10" x14ac:dyDescent="0.25">
      <c r="J994">
        <v>993</v>
      </c>
    </row>
    <row r="995" spans="10:10" x14ac:dyDescent="0.25">
      <c r="J995">
        <v>994</v>
      </c>
    </row>
    <row r="996" spans="10:10" x14ac:dyDescent="0.25">
      <c r="J996">
        <v>995</v>
      </c>
    </row>
    <row r="997" spans="10:10" x14ac:dyDescent="0.25">
      <c r="J997">
        <v>996</v>
      </c>
    </row>
    <row r="998" spans="10:10" x14ac:dyDescent="0.25">
      <c r="J998">
        <v>997</v>
      </c>
    </row>
    <row r="999" spans="10:10" x14ac:dyDescent="0.25">
      <c r="J999">
        <v>998</v>
      </c>
    </row>
    <row r="1000" spans="10:10" x14ac:dyDescent="0.25">
      <c r="J1000">
        <v>999</v>
      </c>
    </row>
    <row r="1001" spans="10:10" x14ac:dyDescent="0.25">
      <c r="J1001">
        <v>1000</v>
      </c>
    </row>
  </sheetData>
  <pageMargins left="0.7" right="0.7" top="0.78740157499999996" bottom="0.78740157499999996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67526-52A7-476C-9CC1-449291CFF781}">
  <sheetPr>
    <pageSetUpPr fitToPage="1"/>
  </sheetPr>
  <dimension ref="A1:K53"/>
  <sheetViews>
    <sheetView showGridLines="0" showRowColHeaders="0" workbookViewId="0">
      <selection activeCell="A29" sqref="A29:K42"/>
    </sheetView>
  </sheetViews>
  <sheetFormatPr defaultRowHeight="15" x14ac:dyDescent="0.25"/>
  <cols>
    <col min="10" max="10" width="10.140625" customWidth="1"/>
  </cols>
  <sheetData>
    <row r="1" spans="1:11" x14ac:dyDescent="0.25">
      <c r="A1" t="s">
        <v>99</v>
      </c>
      <c r="C1" s="240">
        <f>'1. část'!B9</f>
        <v>0</v>
      </c>
      <c r="D1" s="240"/>
      <c r="E1" s="240"/>
      <c r="F1" s="240"/>
      <c r="G1" s="240"/>
      <c r="H1" s="240"/>
      <c r="I1" s="240"/>
      <c r="J1" s="241" t="s">
        <v>100</v>
      </c>
      <c r="K1" s="241"/>
    </row>
    <row r="2" spans="1:11" ht="15.75" thickBot="1" x14ac:dyDescent="0.3">
      <c r="A2" t="s">
        <v>4</v>
      </c>
      <c r="C2" s="236">
        <f>'1. část'!B10</f>
        <v>0</v>
      </c>
      <c r="D2" s="236"/>
      <c r="E2" s="236"/>
      <c r="F2" s="236"/>
      <c r="G2" s="236"/>
      <c r="H2" s="236"/>
      <c r="I2" s="236"/>
      <c r="J2" s="236"/>
      <c r="K2" s="236"/>
    </row>
    <row r="3" spans="1:11" ht="15.75" thickBot="1" x14ac:dyDescent="0.3">
      <c r="A3" s="242" t="s">
        <v>101</v>
      </c>
      <c r="B3" s="243"/>
      <c r="C3" s="243"/>
      <c r="D3" s="243"/>
      <c r="E3" s="243"/>
      <c r="F3" s="243"/>
      <c r="G3" s="243"/>
      <c r="H3" s="243"/>
      <c r="I3" s="243"/>
      <c r="J3" s="243"/>
      <c r="K3" s="244"/>
    </row>
    <row r="4" spans="1:11" x14ac:dyDescent="0.25">
      <c r="A4" s="253"/>
      <c r="B4" s="254"/>
      <c r="C4" s="254"/>
      <c r="D4" s="254"/>
      <c r="E4" s="254"/>
      <c r="F4" s="254"/>
      <c r="G4" s="254"/>
      <c r="H4" s="254"/>
      <c r="I4" s="254"/>
      <c r="J4" s="254"/>
      <c r="K4" s="255"/>
    </row>
    <row r="5" spans="1:11" x14ac:dyDescent="0.25">
      <c r="A5" s="256"/>
      <c r="B5" s="257"/>
      <c r="C5" s="257"/>
      <c r="D5" s="257"/>
      <c r="E5" s="257"/>
      <c r="F5" s="257"/>
      <c r="G5" s="257"/>
      <c r="H5" s="257"/>
      <c r="I5" s="257"/>
      <c r="J5" s="257"/>
      <c r="K5" s="258"/>
    </row>
    <row r="6" spans="1:11" ht="15.75" x14ac:dyDescent="0.25">
      <c r="A6" s="262" t="s">
        <v>102</v>
      </c>
      <c r="B6" s="263"/>
      <c r="C6" s="263"/>
      <c r="D6" s="257"/>
      <c r="E6" s="257"/>
      <c r="F6" s="257"/>
      <c r="G6" s="257"/>
      <c r="H6" s="257"/>
      <c r="I6" s="263" t="s">
        <v>103</v>
      </c>
      <c r="J6" s="263"/>
      <c r="K6" s="264"/>
    </row>
    <row r="7" spans="1:11" x14ac:dyDescent="0.25">
      <c r="A7" s="256"/>
      <c r="B7" s="257"/>
      <c r="C7" s="257"/>
      <c r="D7" s="257"/>
      <c r="E7" s="257"/>
      <c r="F7" s="257"/>
      <c r="G7" s="257"/>
      <c r="H7" s="257"/>
      <c r="I7" s="257"/>
      <c r="J7" s="257"/>
      <c r="K7" s="258"/>
    </row>
    <row r="8" spans="1:11" ht="15.75" thickBot="1" x14ac:dyDescent="0.3">
      <c r="A8" s="259"/>
      <c r="B8" s="260"/>
      <c r="C8" s="260"/>
      <c r="D8" s="260"/>
      <c r="E8" s="260"/>
      <c r="F8" s="260"/>
      <c r="G8" s="260"/>
      <c r="H8" s="260"/>
      <c r="I8" s="260"/>
      <c r="J8" s="260"/>
      <c r="K8" s="261"/>
    </row>
    <row r="9" spans="1:11" ht="15.75" thickBot="1" x14ac:dyDescent="0.3">
      <c r="A9" s="242" t="s">
        <v>104</v>
      </c>
      <c r="B9" s="243"/>
      <c r="C9" s="243"/>
      <c r="D9" s="243"/>
      <c r="E9" s="243"/>
      <c r="F9" s="243"/>
      <c r="G9" s="243"/>
      <c r="H9" s="243"/>
      <c r="I9" s="243"/>
      <c r="J9" s="243"/>
      <c r="K9" s="244"/>
    </row>
    <row r="10" spans="1:11" ht="14.45" customHeight="1" x14ac:dyDescent="0.25">
      <c r="A10" s="265" t="s">
        <v>105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7"/>
    </row>
    <row r="11" spans="1:11" ht="14.45" customHeight="1" x14ac:dyDescent="0.25">
      <c r="A11" s="245" t="s">
        <v>106</v>
      </c>
      <c r="B11" s="246"/>
      <c r="C11" s="246"/>
      <c r="D11" s="246"/>
      <c r="E11" s="268" t="s">
        <v>107</v>
      </c>
      <c r="F11" s="268"/>
      <c r="G11" s="268"/>
      <c r="H11" s="268"/>
      <c r="I11" s="268"/>
      <c r="J11" s="268"/>
      <c r="K11" s="269"/>
    </row>
    <row r="12" spans="1:11" x14ac:dyDescent="0.25">
      <c r="A12" s="247"/>
      <c r="B12" s="248"/>
      <c r="C12" s="248"/>
      <c r="D12" s="248"/>
      <c r="E12" s="248"/>
      <c r="F12" s="248"/>
      <c r="G12" s="248"/>
      <c r="H12" s="248"/>
      <c r="I12" s="248"/>
      <c r="J12" s="248"/>
      <c r="K12" s="249"/>
    </row>
    <row r="13" spans="1:11" x14ac:dyDescent="0.25">
      <c r="A13" s="247"/>
      <c r="B13" s="248"/>
      <c r="C13" s="248"/>
      <c r="D13" s="248"/>
      <c r="E13" s="248"/>
      <c r="F13" s="248"/>
      <c r="G13" s="248"/>
      <c r="H13" s="248"/>
      <c r="I13" s="248"/>
      <c r="J13" s="248"/>
      <c r="K13" s="249"/>
    </row>
    <row r="14" spans="1:11" x14ac:dyDescent="0.25">
      <c r="A14" s="247"/>
      <c r="B14" s="248"/>
      <c r="C14" s="248"/>
      <c r="D14" s="248"/>
      <c r="E14" s="248"/>
      <c r="F14" s="248"/>
      <c r="G14" s="248"/>
      <c r="H14" s="248"/>
      <c r="I14" s="248"/>
      <c r="J14" s="248"/>
      <c r="K14" s="249"/>
    </row>
    <row r="15" spans="1:11" x14ac:dyDescent="0.25">
      <c r="A15" s="247"/>
      <c r="B15" s="248"/>
      <c r="C15" s="248"/>
      <c r="D15" s="248"/>
      <c r="E15" s="248"/>
      <c r="F15" s="248"/>
      <c r="G15" s="248"/>
      <c r="H15" s="248"/>
      <c r="I15" s="248"/>
      <c r="J15" s="248"/>
      <c r="K15" s="249"/>
    </row>
    <row r="16" spans="1:11" x14ac:dyDescent="0.25">
      <c r="A16" s="247"/>
      <c r="B16" s="248"/>
      <c r="C16" s="248"/>
      <c r="D16" s="248"/>
      <c r="E16" s="248"/>
      <c r="F16" s="248"/>
      <c r="G16" s="248"/>
      <c r="H16" s="248"/>
      <c r="I16" s="248"/>
      <c r="J16" s="248"/>
      <c r="K16" s="249"/>
    </row>
    <row r="17" spans="1:11" x14ac:dyDescent="0.25">
      <c r="A17" s="247"/>
      <c r="B17" s="248"/>
      <c r="C17" s="248"/>
      <c r="D17" s="248"/>
      <c r="E17" s="248"/>
      <c r="F17" s="248"/>
      <c r="G17" s="248"/>
      <c r="H17" s="248"/>
      <c r="I17" s="248"/>
      <c r="J17" s="248"/>
      <c r="K17" s="249"/>
    </row>
    <row r="18" spans="1:11" ht="15.75" thickBot="1" x14ac:dyDescent="0.3">
      <c r="A18" s="250"/>
      <c r="B18" s="251"/>
      <c r="C18" s="251"/>
      <c r="D18" s="251"/>
      <c r="E18" s="251"/>
      <c r="F18" s="251"/>
      <c r="G18" s="251"/>
      <c r="H18" s="251"/>
      <c r="I18" s="251"/>
      <c r="J18" s="251"/>
      <c r="K18" s="252"/>
    </row>
    <row r="19" spans="1:11" ht="15.75" thickBot="1" x14ac:dyDescent="0.3">
      <c r="A19" s="242" t="s">
        <v>108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4"/>
    </row>
    <row r="20" spans="1:11" x14ac:dyDescent="0.25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11" x14ac:dyDescent="0.25">
      <c r="A21" s="230"/>
      <c r="B21" s="231"/>
      <c r="C21" s="231"/>
      <c r="D21" s="231"/>
      <c r="E21" s="231"/>
      <c r="F21" s="231"/>
      <c r="G21" s="231"/>
      <c r="H21" s="231"/>
      <c r="I21" s="231"/>
      <c r="J21" s="231"/>
      <c r="K21" s="232"/>
    </row>
    <row r="22" spans="1:11" x14ac:dyDescent="0.25">
      <c r="A22" s="230"/>
      <c r="B22" s="231"/>
      <c r="C22" s="231"/>
      <c r="D22" s="231"/>
      <c r="E22" s="231"/>
      <c r="F22" s="231"/>
      <c r="G22" s="231"/>
      <c r="H22" s="231"/>
      <c r="I22" s="231"/>
      <c r="J22" s="231"/>
      <c r="K22" s="232"/>
    </row>
    <row r="23" spans="1:11" x14ac:dyDescent="0.25">
      <c r="A23" s="230"/>
      <c r="B23" s="231"/>
      <c r="C23" s="231"/>
      <c r="D23" s="231"/>
      <c r="E23" s="231"/>
      <c r="F23" s="231"/>
      <c r="G23" s="231"/>
      <c r="H23" s="231"/>
      <c r="I23" s="231"/>
      <c r="J23" s="231"/>
      <c r="K23" s="232"/>
    </row>
    <row r="24" spans="1:11" x14ac:dyDescent="0.25">
      <c r="A24" s="230"/>
      <c r="B24" s="231"/>
      <c r="C24" s="231"/>
      <c r="D24" s="231"/>
      <c r="E24" s="231"/>
      <c r="F24" s="231"/>
      <c r="G24" s="231"/>
      <c r="H24" s="231"/>
      <c r="I24" s="231"/>
      <c r="J24" s="231"/>
      <c r="K24" s="232"/>
    </row>
    <row r="25" spans="1:11" x14ac:dyDescent="0.25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32"/>
    </row>
    <row r="26" spans="1:11" x14ac:dyDescent="0.25">
      <c r="A26" s="230"/>
      <c r="B26" s="231"/>
      <c r="C26" s="231"/>
      <c r="D26" s="231"/>
      <c r="E26" s="231"/>
      <c r="F26" s="231"/>
      <c r="G26" s="231"/>
      <c r="H26" s="231"/>
      <c r="I26" s="231"/>
      <c r="J26" s="231"/>
      <c r="K26" s="232"/>
    </row>
    <row r="27" spans="1:11" ht="15.75" thickBot="1" x14ac:dyDescent="0.3">
      <c r="A27" s="233"/>
      <c r="B27" s="234"/>
      <c r="C27" s="234"/>
      <c r="D27" s="234"/>
      <c r="E27" s="234"/>
      <c r="F27" s="234"/>
      <c r="G27" s="234"/>
      <c r="H27" s="234"/>
      <c r="I27" s="234"/>
      <c r="J27" s="234"/>
      <c r="K27" s="235"/>
    </row>
    <row r="28" spans="1:11" ht="15.75" thickBot="1" x14ac:dyDescent="0.3">
      <c r="A28" s="237" t="s">
        <v>109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9"/>
    </row>
    <row r="29" spans="1:11" x14ac:dyDescent="0.25">
      <c r="A29" s="218"/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11" x14ac:dyDescent="0.25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11" x14ac:dyDescent="0.25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11" x14ac:dyDescent="0.25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x14ac:dyDescent="0.25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x14ac:dyDescent="0.25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23"/>
    </row>
    <row r="35" spans="1:11" x14ac:dyDescent="0.25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23"/>
    </row>
    <row r="36" spans="1:11" ht="15" customHeight="1" x14ac:dyDescent="0.25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23"/>
    </row>
    <row r="37" spans="1:11" x14ac:dyDescent="0.25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x14ac:dyDescent="0.25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23"/>
    </row>
    <row r="39" spans="1:11" x14ac:dyDescent="0.25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23"/>
    </row>
    <row r="40" spans="1:11" x14ac:dyDescent="0.2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23"/>
    </row>
    <row r="41" spans="1:11" x14ac:dyDescent="0.2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23"/>
    </row>
    <row r="42" spans="1:11" ht="15.75" thickBot="1" x14ac:dyDescent="0.3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26"/>
    </row>
    <row r="46" spans="1:11" x14ac:dyDescent="0.25">
      <c r="B46" s="22"/>
      <c r="C46" s="22"/>
    </row>
    <row r="47" spans="1:11" x14ac:dyDescent="0.25">
      <c r="B47" t="s">
        <v>110</v>
      </c>
    </row>
    <row r="52" spans="2:10" x14ac:dyDescent="0.25">
      <c r="B52" s="217"/>
      <c r="C52" s="217"/>
      <c r="D52" s="217"/>
      <c r="H52" s="217"/>
      <c r="I52" s="217"/>
      <c r="J52" s="217"/>
    </row>
    <row r="53" spans="2:10" x14ac:dyDescent="0.25">
      <c r="B53" t="s">
        <v>111</v>
      </c>
      <c r="H53" t="s">
        <v>112</v>
      </c>
    </row>
  </sheetData>
  <mergeCells count="20">
    <mergeCell ref="C1:I1"/>
    <mergeCell ref="J1:K1"/>
    <mergeCell ref="A3:K3"/>
    <mergeCell ref="A9:K9"/>
    <mergeCell ref="A19:K19"/>
    <mergeCell ref="A11:D11"/>
    <mergeCell ref="A12:K18"/>
    <mergeCell ref="A4:K5"/>
    <mergeCell ref="A7:K8"/>
    <mergeCell ref="D6:H6"/>
    <mergeCell ref="A6:C6"/>
    <mergeCell ref="I6:K6"/>
    <mergeCell ref="A10:K10"/>
    <mergeCell ref="E11:K11"/>
    <mergeCell ref="B52:D52"/>
    <mergeCell ref="H52:J52"/>
    <mergeCell ref="A29:K42"/>
    <mergeCell ref="A20:K27"/>
    <mergeCell ref="C2:K2"/>
    <mergeCell ref="A28:K28"/>
  </mergeCells>
  <pageMargins left="0.7" right="0.7" top="0.78740157499999996" bottom="0.78740157499999996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1. část</vt:lpstr>
      <vt:lpstr>Známka na body</vt:lpstr>
      <vt:lpstr>Číselníky</vt:lpstr>
      <vt:lpstr>2. část</vt:lpstr>
      <vt:lpstr>'1. část'!Oblast_tisku</vt:lpstr>
      <vt:lpstr>'2. část'!Oblast_tisku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>Poslední verze - upravené bodové vyhodnocení. (Pvodní osahovalo závažnou chybu.)</dc:description>
  <cp:lastModifiedBy>Jan Sekula 1. LF UK</cp:lastModifiedBy>
  <cp:revision/>
  <cp:lastPrinted>2022-11-09T21:35:59Z</cp:lastPrinted>
  <dcterms:created xsi:type="dcterms:W3CDTF">2021-11-28T16:48:02Z</dcterms:created>
  <dcterms:modified xsi:type="dcterms:W3CDTF">2023-07-27T11:51:41Z</dcterms:modified>
  <cp:category/>
  <cp:contentStatus/>
</cp:coreProperties>
</file>